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codeName="ThisWorkbook" defaultThemeVersion="124226"/>
  <mc:AlternateContent xmlns:mc="http://schemas.openxmlformats.org/markup-compatibility/2006">
    <mc:Choice Requires="x15">
      <x15ac:absPath xmlns:x15ac="http://schemas.microsoft.com/office/spreadsheetml/2010/11/ac" url="/Users/jorgesanchez/Desktop/SharePoint Transfer/"/>
    </mc:Choice>
  </mc:AlternateContent>
  <xr:revisionPtr revIDLastSave="0" documentId="8_{5B8E06D5-AAA7-7149-9830-019585775A92}" xr6:coauthVersionLast="47" xr6:coauthVersionMax="47" xr10:uidLastSave="{00000000-0000-0000-0000-000000000000}"/>
  <bookViews>
    <workbookView xWindow="0" yWindow="720" windowWidth="29400" windowHeight="18400" tabRatio="601" activeTab="2" xr2:uid="{00000000-000D-0000-FFFF-FFFF00000000}"/>
  </bookViews>
  <sheets>
    <sheet name="Employee Seniority Points" sheetId="6" r:id="rId1"/>
    <sheet name="Superdope Hours " sheetId="17" r:id="rId2"/>
    <sheet name="Severance for Layoff or RIT" sheetId="18" r:id="rId3"/>
    <sheet name="PPS-ILSC" sheetId="13" r:id="rId4"/>
  </sheets>
  <definedNames>
    <definedName name="_xlnm.Print_Area" localSheetId="0">'Employee Seniority Points'!$A$2:$S$8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1" i="18" l="1"/>
  <c r="B34" i="18"/>
  <c r="B35" i="18" s="1"/>
  <c r="B37" i="18" s="1"/>
  <c r="B38" i="18" s="1"/>
  <c r="B31" i="18"/>
  <c r="N20" i="18"/>
  <c r="K20" i="18"/>
  <c r="H20" i="18"/>
  <c r="E20" i="18"/>
  <c r="B20" i="18"/>
  <c r="N13" i="18"/>
  <c r="N14" i="18" s="1"/>
  <c r="N16" i="18" s="1"/>
  <c r="N17" i="18" s="1"/>
  <c r="K13" i="18"/>
  <c r="K14" i="18" s="1"/>
  <c r="K16" i="18" s="1"/>
  <c r="K17" i="18" s="1"/>
  <c r="K22" i="18" s="1"/>
  <c r="H13" i="18"/>
  <c r="H14" i="18" s="1"/>
  <c r="H16" i="18" s="1"/>
  <c r="H17" i="18" s="1"/>
  <c r="H22" i="18" s="1"/>
  <c r="E13" i="18"/>
  <c r="E14" i="18" s="1"/>
  <c r="E16" i="18" s="1"/>
  <c r="E17" i="18" s="1"/>
  <c r="B13" i="18"/>
  <c r="B14" i="18" s="1"/>
  <c r="B16" i="18" s="1"/>
  <c r="B17" i="18" s="1"/>
  <c r="N10" i="18"/>
  <c r="K10" i="18"/>
  <c r="H10" i="18"/>
  <c r="E10" i="18"/>
  <c r="B10" i="18"/>
  <c r="B43" i="18" l="1"/>
  <c r="B22" i="18"/>
  <c r="E22" i="18"/>
  <c r="N22" i="18"/>
  <c r="D27" i="6"/>
  <c r="D26" i="6"/>
  <c r="D25" i="6"/>
  <c r="D24" i="6"/>
  <c r="D23" i="6"/>
  <c r="D22" i="6"/>
  <c r="D21" i="6"/>
  <c r="D20" i="6"/>
  <c r="D19" i="6"/>
  <c r="D18" i="6"/>
  <c r="D17" i="6"/>
  <c r="D16" i="6"/>
  <c r="C27" i="6" l="1"/>
  <c r="C26" i="6"/>
  <c r="C25" i="6"/>
  <c r="C24" i="6"/>
  <c r="C23" i="6"/>
  <c r="C22" i="6"/>
  <c r="C21" i="6"/>
  <c r="C20" i="6"/>
  <c r="C19" i="6"/>
  <c r="C18" i="6"/>
  <c r="C17" i="6"/>
  <c r="C16" i="6"/>
  <c r="G61" i="17"/>
  <c r="P7" i="6" l="1"/>
  <c r="Q7" i="6" s="1"/>
  <c r="R7" i="6" s="1"/>
</calcChain>
</file>

<file path=xl/sharedStrings.xml><?xml version="1.0" encoding="utf-8"?>
<sst xmlns="http://schemas.openxmlformats.org/spreadsheetml/2006/main" count="146" uniqueCount="79">
  <si>
    <t>Dept Code</t>
  </si>
  <si>
    <t>Employee Name</t>
  </si>
  <si>
    <t>Barg Unit</t>
  </si>
  <si>
    <t>Employee ID</t>
  </si>
  <si>
    <t>Calculation of Severance Form</t>
  </si>
  <si>
    <t>Employee Name:</t>
  </si>
  <si>
    <t>(Full Layoff or reduction in time)</t>
  </si>
  <si>
    <t>Percentage of time (currently)*</t>
  </si>
  <si>
    <t>New Percentage of Time</t>
  </si>
  <si>
    <t>Decrease of percentage of Time</t>
  </si>
  <si>
    <t>Seniority Points(actual)</t>
  </si>
  <si>
    <t>Calculation into years of Service</t>
  </si>
  <si>
    <t>Years of  Service (rounded down)</t>
  </si>
  <si>
    <t>Current Salary (Annual)</t>
  </si>
  <si>
    <t xml:space="preserve">Calculation of Severance </t>
  </si>
  <si>
    <t>No reduced severance option</t>
  </si>
  <si>
    <t>Dept Name</t>
  </si>
  <si>
    <t xml:space="preserve"> Employee ID    </t>
  </si>
  <si>
    <t xml:space="preserve"> Fiscal Year    </t>
  </si>
  <si>
    <t xml:space="preserve"> Accounting Period    </t>
  </si>
  <si>
    <t xml:space="preserve"> Gross Salary Amount    </t>
  </si>
  <si>
    <t xml:space="preserve"> Pay Rate    </t>
  </si>
  <si>
    <t xml:space="preserve"> Hours    </t>
  </si>
  <si>
    <t xml:space="preserve"> Earn Code    </t>
  </si>
  <si>
    <t xml:space="preserve"> Earn Code(descr)    </t>
  </si>
  <si>
    <t xml:space="preserve"> Pay Period End Date    </t>
  </si>
  <si>
    <t>RX/TX</t>
  </si>
  <si>
    <t>CX</t>
  </si>
  <si>
    <t>Weeks of Severance based on YOS</t>
  </si>
  <si>
    <t>Hours of Severance based on YOS</t>
  </si>
  <si>
    <t xml:space="preserve">Current Hourly </t>
  </si>
  <si>
    <t>Reduced severance option</t>
  </si>
  <si>
    <t>*Employees who are laid off following a reduction in time that occurred within sixty (60) calendar days of the layoff notice shall be eligible for severance, or reduced severance, on the basis of their percentage of appointment just prior to their reduction in time.</t>
  </si>
  <si>
    <t xml:space="preserve"> Name    </t>
  </si>
  <si>
    <t>Projected years of service rounded down</t>
  </si>
  <si>
    <t xml:space="preserve">Layoff effective date: </t>
  </si>
  <si>
    <t xml:space="preserve">Last day on pay status: </t>
  </si>
  <si>
    <t>Job Code</t>
  </si>
  <si>
    <t>Job Code Description</t>
  </si>
  <si>
    <t>Appointment Percentage (FTE)</t>
  </si>
  <si>
    <t xml:space="preserve">Layoff Unit: </t>
  </si>
  <si>
    <t>Jan</t>
  </si>
  <si>
    <t>Feb</t>
  </si>
  <si>
    <t>March</t>
  </si>
  <si>
    <t>April</t>
  </si>
  <si>
    <t>May</t>
  </si>
  <si>
    <t>June</t>
  </si>
  <si>
    <t>July</t>
  </si>
  <si>
    <t>Sept</t>
  </si>
  <si>
    <t>Oct</t>
  </si>
  <si>
    <t>Nov</t>
  </si>
  <si>
    <t>Dec</t>
  </si>
  <si>
    <t>Aug</t>
  </si>
  <si>
    <t>Most recent date of hire*</t>
  </si>
  <si>
    <t>[ORG name]</t>
  </si>
  <si>
    <t>Monthly Working Hours Calendar Year 2020 (from UCR Accounting Office website)</t>
  </si>
  <si>
    <t>Working Hours</t>
  </si>
  <si>
    <t>If the employee has payroll history in PPS, please request PPS seniority point screenshots from Employee and Labor Relations and paste them here</t>
  </si>
  <si>
    <t>*If the employee is a inter-campus transfer without a break in service, the most recent date of hire is the date of hire at their former campus, which should be reflected in UC Path PeopleSoft. Contact Employee and Labor Relations as soon as possible to request working hours (seniority points) from the former UC campus.</t>
  </si>
  <si>
    <t>Instructions for SuperDope Working Hours Report</t>
  </si>
  <si>
    <r>
      <rPr>
        <b/>
        <sz val="10"/>
        <color rgb="FF000000"/>
        <rFont val="Arial"/>
        <family val="2"/>
      </rPr>
      <t>Step 1 - Build the report</t>
    </r>
    <r>
      <rPr>
        <sz val="10"/>
        <rFont val="Arial"/>
        <family val="2"/>
      </rPr>
      <t xml:space="preserve">: In the"Criteria" tab select applicable fiscal years based on the hire date and choose employee name, click "save". In the "Columns" tab, under Payroll Expenditures, select Check All. In the Miscellaneous section, select Pay Period End Date and uncheck "version". Run report in excel and paste it here. </t>
    </r>
  </si>
  <si>
    <r>
      <rPr>
        <b/>
        <sz val="10"/>
        <color rgb="FF000000"/>
        <rFont val="Arial"/>
        <family val="2"/>
      </rPr>
      <t>Special instructions for employees hired prior to July 1, 2015</t>
    </r>
    <r>
      <rPr>
        <sz val="10"/>
        <rFont val="Arial"/>
        <family val="2"/>
      </rPr>
      <t>:  Since PPS provides the seniority points through 11/30/2017, build the Superdope report with the following fiscal years: 2018 (July 2017 through June 2018), 2019 (July 2018 through June 2019) and 2020 (July 2019 through June 2020). Once you have run the report, remove working hours prior to 12/01/2017. For bi-weekly paid employees, adjust the hours for pay period ending 12/02/2017 to reflect 8 hours (adjust if less than full time) for 12/01/2017. 12/02/2017 is a Saturday. Unless the employee worked on that Saturday, do not count it.</t>
    </r>
  </si>
  <si>
    <t>** Applicable for employees with a most recent hired date prior to July 2015. For employees with a hire date on or after July 1, 2015, leave this cell blank as a SuperDope report is the only data source needed.</t>
  </si>
  <si>
    <r>
      <t xml:space="preserve">Working hours from [enter first date of first pay period in SuperDope report] through [enter end date of most recent pay period in Superdope] </t>
    </r>
    <r>
      <rPr>
        <b/>
        <sz val="14"/>
        <color rgb="FFFF0000"/>
        <rFont val="Times New Roman"/>
        <family val="1"/>
      </rPr>
      <t>(Instructions on Superdope Hours Tab)</t>
    </r>
  </si>
  <si>
    <t>Projected working hours [month] 2020</t>
  </si>
  <si>
    <r>
      <t xml:space="preserve">Total projected layoff seniority points through [enter effective date of layoff]. </t>
    </r>
    <r>
      <rPr>
        <b/>
        <sz val="14"/>
        <color rgb="FFFF0000"/>
        <rFont val="Times New Roman"/>
        <family val="1"/>
      </rPr>
      <t>This is the sum of hours from previous columns</t>
    </r>
  </si>
  <si>
    <r>
      <t xml:space="preserve">Projected years of service (for severance purposes) as of [enter effective date of layoff]. </t>
    </r>
    <r>
      <rPr>
        <b/>
        <sz val="14"/>
        <color rgb="FFFF0000"/>
        <rFont val="Times New Roman"/>
        <family val="1"/>
      </rPr>
      <t>This is the total projected seniority points divided by 2088</t>
    </r>
  </si>
  <si>
    <r>
      <t xml:space="preserve">Estimated Severance Pay. </t>
    </r>
    <r>
      <rPr>
        <b/>
        <sz val="14"/>
        <color rgb="FFFF0000"/>
        <rFont val="Times New Roman"/>
        <family val="1"/>
      </rPr>
      <t>Enter amount from Severance Calculation tab</t>
    </r>
  </si>
  <si>
    <t>If Reduction in Time, New Appointment Percentage (FTE)</t>
  </si>
  <si>
    <t>Month</t>
  </si>
  <si>
    <t>Hours at 100%</t>
  </si>
  <si>
    <t>Hours at 50%</t>
  </si>
  <si>
    <t>Hours at 75%</t>
  </si>
  <si>
    <t>Original Hire Date</t>
  </si>
  <si>
    <t>Note: 1 hour on pay status equals one seniority point</t>
  </si>
  <si>
    <r>
      <rPr>
        <b/>
        <sz val="14"/>
        <color rgb="FFFF0000"/>
        <rFont val="Times New Roman"/>
        <family val="1"/>
      </rPr>
      <t>Only if hire date is before July 1, 2015:</t>
    </r>
    <r>
      <rPr>
        <b/>
        <sz val="14"/>
        <rFont val="Times New Roman"/>
        <family val="1"/>
      </rPr>
      <t xml:space="preserve">
Working hours from most recent date of hire through 11/30/2017 (Source: PPS-ILSC) - Provided by HR**. </t>
    </r>
    <r>
      <rPr>
        <b/>
        <sz val="14"/>
        <color rgb="FFFF0000"/>
        <rFont val="Times New Roman"/>
        <family val="1"/>
      </rPr>
      <t>Hours from 12/01/2017 to present will be obtained from Superdope</t>
    </r>
  </si>
  <si>
    <r>
      <rPr>
        <b/>
        <sz val="10"/>
        <color rgb="FF000000"/>
        <rFont val="Arial"/>
        <family val="2"/>
      </rPr>
      <t>Step 2 - Edit the Report</t>
    </r>
    <r>
      <rPr>
        <sz val="10"/>
        <rFont val="Arial"/>
        <family val="2"/>
      </rPr>
      <t>: Include all hours on pay status only: regular pay, vacation, sick leave, extended sick leave (workers' compensation) and compensatory time off. You do not need to remove any negative hours. Exclude overtime hours in excess of full time and shift differential. Add up all remaining hours.</t>
    </r>
  </si>
  <si>
    <t>SX/EX</t>
  </si>
  <si>
    <t>DX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</si>
</sst>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
    <numFmt numFmtId="165" formatCode="#,###,###,###.00"/>
    <numFmt numFmtId="166" formatCode="##########.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Times New Roman"/>
      <family val="1"/>
    </font>
    <font>
      <sz val="12"/>
      <name val="Arial"/>
      <family val="2"/>
    </font>
    <font>
      <sz val="10"/>
      <name val="Arial"/>
      <family val="2"/>
    </font>
    <font>
      <b/>
      <sz val="11"/>
      <color theme="1"/>
      <name val="Calibri"/>
      <family val="2"/>
      <scheme val="minor"/>
    </font>
    <font>
      <b/>
      <i/>
      <sz val="11"/>
      <color theme="1"/>
      <name val="Calibri"/>
      <family val="2"/>
      <scheme val="minor"/>
    </font>
    <font>
      <b/>
      <sz val="11"/>
      <color indexed="8"/>
      <name val="Calibri"/>
      <family val="2"/>
    </font>
    <font>
      <sz val="11"/>
      <color indexed="8"/>
      <name val="Calibri"/>
      <family val="2"/>
    </font>
    <font>
      <b/>
      <i/>
      <sz val="11"/>
      <color indexed="8"/>
      <name val="Calibri"/>
      <family val="2"/>
    </font>
    <font>
      <sz val="10"/>
      <name val="Arial"/>
      <family val="2"/>
    </font>
    <font>
      <sz val="10"/>
      <color indexed="8"/>
      <name val="Arial"/>
      <family val="2"/>
    </font>
    <font>
      <sz val="10"/>
      <name val="Arial"/>
      <family val="2"/>
    </font>
    <font>
      <sz val="14"/>
      <name val="Times New Roman"/>
      <family val="1"/>
    </font>
    <font>
      <b/>
      <sz val="16"/>
      <color rgb="FFFF0000"/>
      <name val="Times New Roman"/>
      <family val="1"/>
    </font>
    <font>
      <b/>
      <sz val="14"/>
      <color rgb="FFFF0000"/>
      <name val="Times New Roman"/>
      <family val="1"/>
    </font>
    <font>
      <b/>
      <sz val="10"/>
      <color indexed="9"/>
      <name val="Arial"/>
      <family val="2"/>
    </font>
    <font>
      <b/>
      <sz val="10"/>
      <color rgb="FF000000"/>
      <name val="Arial"/>
      <family val="2"/>
    </font>
  </fonts>
  <fills count="8">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26"/>
        <bgColor indexed="64"/>
      </patternFill>
    </fill>
    <fill>
      <patternFill patternType="solid">
        <fgColor indexed="22"/>
        <bgColor indexed="64"/>
      </patternFill>
    </fill>
    <fill>
      <patternFill patternType="solid">
        <fgColor rgb="FF2D6C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s>
  <cellStyleXfs count="19">
    <xf numFmtId="0"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43" fontId="10" fillId="0" borderId="0" applyFont="0" applyFill="0" applyBorder="0" applyAlignment="0" applyProtection="0"/>
    <xf numFmtId="0" fontId="6" fillId="0" borderId="0"/>
    <xf numFmtId="43"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4" fontId="16" fillId="0" borderId="0" applyFont="0" applyFill="0" applyBorder="0" applyAlignment="0" applyProtection="0"/>
    <xf numFmtId="0" fontId="17" fillId="0" borderId="0"/>
    <xf numFmtId="0" fontId="5" fillId="0" borderId="0"/>
    <xf numFmtId="43" fontId="4"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0" fontId="1" fillId="0" borderId="0"/>
  </cellStyleXfs>
  <cellXfs count="80">
    <xf numFmtId="0" fontId="0" fillId="0" borderId="0" xfId="0"/>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horizontal="left"/>
    </xf>
    <xf numFmtId="8" fontId="13" fillId="6" borderId="4" xfId="9" applyNumberFormat="1" applyFont="1" applyFill="1" applyBorder="1" applyProtection="1"/>
    <xf numFmtId="0" fontId="17" fillId="0" borderId="0" xfId="11"/>
    <xf numFmtId="0" fontId="17" fillId="0" borderId="0" xfId="11" applyAlignment="1">
      <alignment wrapText="1"/>
    </xf>
    <xf numFmtId="0" fontId="17" fillId="0" borderId="0" xfId="11" applyAlignment="1">
      <alignment horizontal="center"/>
    </xf>
    <xf numFmtId="0" fontId="19" fillId="0" borderId="1" xfId="0" applyFont="1" applyBorder="1" applyAlignment="1">
      <alignment horizontal="center"/>
    </xf>
    <xf numFmtId="9" fontId="19" fillId="0" borderId="1" xfId="0" applyNumberFormat="1" applyFont="1" applyBorder="1" applyAlignment="1">
      <alignment horizontal="center"/>
    </xf>
    <xf numFmtId="0" fontId="19" fillId="0" borderId="0" xfId="0" applyFont="1"/>
    <xf numFmtId="0" fontId="19" fillId="0" borderId="0" xfId="0" applyFont="1" applyAlignment="1">
      <alignment horizontal="center"/>
    </xf>
    <xf numFmtId="0" fontId="19" fillId="0" borderId="1" xfId="0" applyFont="1" applyBorder="1"/>
    <xf numFmtId="43" fontId="19" fillId="0" borderId="1" xfId="14" applyFont="1" applyBorder="1" applyAlignment="1"/>
    <xf numFmtId="4" fontId="19" fillId="0" borderId="1" xfId="0" applyNumberFormat="1" applyFont="1" applyBorder="1" applyAlignment="1">
      <alignment horizontal="center"/>
    </xf>
    <xf numFmtId="4" fontId="8" fillId="0" borderId="1" xfId="0" applyNumberFormat="1" applyFont="1" applyBorder="1" applyAlignment="1">
      <alignment horizontal="center"/>
    </xf>
    <xf numFmtId="3" fontId="19" fillId="0" borderId="1" xfId="0" applyNumberFormat="1" applyFont="1" applyBorder="1" applyAlignment="1">
      <alignment horizontal="center"/>
    </xf>
    <xf numFmtId="44" fontId="8" fillId="0" borderId="1" xfId="10" applyFont="1" applyFill="1" applyBorder="1" applyAlignment="1">
      <alignment horizontal="center"/>
    </xf>
    <xf numFmtId="49" fontId="19" fillId="0" borderId="1" xfId="0" applyNumberFormat="1" applyFont="1" applyBorder="1"/>
    <xf numFmtId="0" fontId="8" fillId="0" borderId="0" xfId="0" applyFont="1"/>
    <xf numFmtId="0" fontId="20" fillId="0" borderId="1" xfId="0" applyFont="1" applyBorder="1"/>
    <xf numFmtId="14" fontId="20" fillId="0" borderId="1" xfId="0" applyNumberFormat="1" applyFont="1" applyBorder="1" applyAlignment="1">
      <alignment horizontal="center"/>
    </xf>
    <xf numFmtId="49" fontId="9" fillId="0" borderId="1" xfId="0" applyNumberFormat="1" applyFont="1" applyBorder="1" applyAlignment="1">
      <alignment horizontal="center"/>
    </xf>
    <xf numFmtId="0" fontId="21" fillId="0" borderId="0" xfId="0" applyFont="1"/>
    <xf numFmtId="0" fontId="9" fillId="0" borderId="1" xfId="0" applyFont="1" applyBorder="1" applyAlignment="1">
      <alignment horizontal="center"/>
    </xf>
    <xf numFmtId="0" fontId="17" fillId="0" borderId="0" xfId="11" applyAlignment="1">
      <alignment horizontal="left"/>
    </xf>
    <xf numFmtId="0" fontId="19" fillId="0" borderId="1" xfId="0" applyFont="1" applyBorder="1" applyAlignment="1">
      <alignment horizontal="center" vertical="center" wrapText="1"/>
    </xf>
    <xf numFmtId="0" fontId="7" fillId="0" borderId="0" xfId="0" applyFont="1"/>
    <xf numFmtId="0" fontId="23" fillId="0" borderId="0" xfId="11" applyFont="1" applyAlignment="1">
      <alignment horizontal="left"/>
    </xf>
    <xf numFmtId="43" fontId="17" fillId="0" borderId="0" xfId="1" applyFont="1"/>
    <xf numFmtId="0" fontId="22" fillId="7" borderId="0" xfId="17" applyFont="1" applyFill="1" applyAlignment="1">
      <alignment horizontal="center" wrapText="1"/>
    </xf>
    <xf numFmtId="164" fontId="7" fillId="0" borderId="0" xfId="17" applyNumberFormat="1" applyAlignment="1">
      <alignment horizontal="center"/>
    </xf>
    <xf numFmtId="0" fontId="7" fillId="0" borderId="0" xfId="17"/>
    <xf numFmtId="164" fontId="7" fillId="0" borderId="0" xfId="17" applyNumberFormat="1"/>
    <xf numFmtId="165" fontId="7" fillId="0" borderId="0" xfId="17" applyNumberFormat="1"/>
    <xf numFmtId="166" fontId="7" fillId="0" borderId="0" xfId="17" applyNumberFormat="1"/>
    <xf numFmtId="0" fontId="7" fillId="0" borderId="0" xfId="17" applyAlignment="1">
      <alignment horizontal="center"/>
    </xf>
    <xf numFmtId="14" fontId="7" fillId="0" borderId="0" xfId="17" applyNumberFormat="1" applyAlignment="1">
      <alignment horizontal="center"/>
    </xf>
    <xf numFmtId="0" fontId="17" fillId="0" borderId="0" xfId="17" applyFont="1"/>
    <xf numFmtId="43" fontId="7" fillId="0" borderId="0" xfId="17" applyNumberFormat="1"/>
    <xf numFmtId="0" fontId="19" fillId="0" borderId="0" xfId="17" applyFont="1" applyAlignment="1">
      <alignment horizontal="center"/>
    </xf>
    <xf numFmtId="0" fontId="19" fillId="0" borderId="0" xfId="17" applyFont="1"/>
    <xf numFmtId="9" fontId="19" fillId="0" borderId="0" xfId="17" applyNumberFormat="1" applyFont="1" applyAlignment="1">
      <alignment horizontal="center"/>
    </xf>
    <xf numFmtId="4" fontId="19" fillId="0" borderId="0" xfId="17" applyNumberFormat="1" applyFont="1" applyAlignment="1">
      <alignment horizontal="center"/>
    </xf>
    <xf numFmtId="3" fontId="19" fillId="0" borderId="0" xfId="17" applyNumberFormat="1" applyFont="1" applyAlignment="1">
      <alignment horizontal="center"/>
    </xf>
    <xf numFmtId="0" fontId="8" fillId="0" borderId="1" xfId="17" applyFont="1" applyBorder="1" applyAlignment="1">
      <alignment wrapText="1"/>
    </xf>
    <xf numFmtId="0" fontId="8" fillId="0" borderId="1" xfId="0" applyFont="1" applyBorder="1" applyAlignment="1">
      <alignment wrapText="1"/>
    </xf>
    <xf numFmtId="0" fontId="8" fillId="0" borderId="0" xfId="0" applyFont="1" applyAlignment="1">
      <alignment horizontal="center"/>
    </xf>
    <xf numFmtId="49" fontId="19" fillId="0" borderId="0" xfId="0" applyNumberFormat="1" applyFont="1"/>
    <xf numFmtId="49" fontId="9" fillId="0" borderId="0" xfId="0" applyNumberFormat="1" applyFont="1" applyAlignment="1">
      <alignment horizontal="center"/>
    </xf>
    <xf numFmtId="9" fontId="19" fillId="0" borderId="0" xfId="0" applyNumberFormat="1" applyFont="1" applyAlignment="1">
      <alignment horizontal="center"/>
    </xf>
    <xf numFmtId="4" fontId="19" fillId="0" borderId="0" xfId="0" applyNumberFormat="1" applyFont="1" applyAlignment="1">
      <alignment horizontal="center"/>
    </xf>
    <xf numFmtId="3" fontId="19" fillId="0" borderId="0" xfId="0" applyNumberFormat="1" applyFont="1" applyAlignment="1">
      <alignment horizontal="center"/>
    </xf>
    <xf numFmtId="4" fontId="8" fillId="0" borderId="0" xfId="0" applyNumberFormat="1" applyFont="1" applyAlignment="1">
      <alignment horizontal="center"/>
    </xf>
    <xf numFmtId="0" fontId="12" fillId="0" borderId="0" xfId="18" applyFont="1"/>
    <xf numFmtId="0" fontId="1" fillId="0" borderId="0" xfId="18"/>
    <xf numFmtId="0" fontId="12" fillId="0" borderId="2" xfId="18" applyFont="1" applyBorder="1"/>
    <xf numFmtId="0" fontId="1" fillId="2" borderId="3" xfId="18" applyFill="1" applyBorder="1" applyAlignment="1" applyProtection="1">
      <alignment horizontal="right"/>
      <protection locked="0"/>
    </xf>
    <xf numFmtId="0" fontId="1" fillId="0" borderId="0" xfId="18" applyAlignment="1">
      <alignment horizontal="right"/>
    </xf>
    <xf numFmtId="0" fontId="1" fillId="0" borderId="0" xfId="18" applyAlignment="1">
      <alignment horizontal="right" indent="1"/>
    </xf>
    <xf numFmtId="0" fontId="13" fillId="0" borderId="0" xfId="18" applyFont="1"/>
    <xf numFmtId="43" fontId="1" fillId="3" borderId="0" xfId="7" applyFont="1" applyFill="1" applyProtection="1">
      <protection locked="0"/>
    </xf>
    <xf numFmtId="43" fontId="1" fillId="0" borderId="0" xfId="7" applyFont="1" applyProtection="1"/>
    <xf numFmtId="43" fontId="1" fillId="0" borderId="0" xfId="7" applyFont="1" applyProtection="1">
      <protection locked="0"/>
    </xf>
    <xf numFmtId="0" fontId="11" fillId="4" borderId="0" xfId="18" applyFont="1" applyFill="1"/>
    <xf numFmtId="9" fontId="1" fillId="0" borderId="0" xfId="8" applyFont="1" applyProtection="1"/>
    <xf numFmtId="0" fontId="11" fillId="5" borderId="0" xfId="18" applyFont="1" applyFill="1"/>
    <xf numFmtId="0" fontId="1" fillId="5" borderId="0" xfId="18" applyFill="1"/>
    <xf numFmtId="43" fontId="1" fillId="5" borderId="0" xfId="7" applyFont="1" applyFill="1" applyProtection="1"/>
    <xf numFmtId="43" fontId="1" fillId="5" borderId="0" xfId="18" applyNumberFormat="1" applyFill="1"/>
    <xf numFmtId="0" fontId="11" fillId="0" borderId="0" xfId="18" applyFont="1"/>
    <xf numFmtId="44" fontId="1" fillId="3" borderId="0" xfId="9" applyFont="1" applyFill="1" applyProtection="1">
      <protection locked="0"/>
    </xf>
    <xf numFmtId="44" fontId="1" fillId="0" borderId="0" xfId="9" applyFont="1" applyProtection="1"/>
    <xf numFmtId="0" fontId="13" fillId="6" borderId="4" xfId="18" applyFont="1" applyFill="1" applyBorder="1"/>
    <xf numFmtId="0" fontId="15" fillId="0" borderId="0" xfId="18" applyFont="1"/>
    <xf numFmtId="0" fontId="1" fillId="0" borderId="0" xfId="18" applyAlignment="1">
      <alignment vertical="top" wrapText="1"/>
    </xf>
    <xf numFmtId="0" fontId="0" fillId="0" borderId="0" xfId="11" applyFont="1" applyAlignment="1">
      <alignment horizontal="left" wrapText="1"/>
    </xf>
    <xf numFmtId="0" fontId="7" fillId="0" borderId="0" xfId="17" applyAlignment="1">
      <alignment wrapText="1"/>
    </xf>
    <xf numFmtId="0" fontId="7" fillId="0" borderId="0" xfId="11" applyFont="1" applyAlignment="1">
      <alignment horizontal="left" wrapText="1"/>
    </xf>
    <xf numFmtId="0" fontId="17" fillId="0" borderId="0" xfId="11" applyAlignment="1">
      <alignment wrapText="1"/>
    </xf>
  </cellXfs>
  <cellStyles count="19">
    <cellStyle name="Comma" xfId="14" builtinId="3"/>
    <cellStyle name="Comma 2" xfId="1" xr:uid="{00000000-0005-0000-0000-000001000000}"/>
    <cellStyle name="Comma 3" xfId="5" xr:uid="{00000000-0005-0000-0000-000002000000}"/>
    <cellStyle name="Comma 4" xfId="7" xr:uid="{00000000-0005-0000-0000-000003000000}"/>
    <cellStyle name="Comma 5" xfId="13" xr:uid="{00000000-0005-0000-0000-000004000000}"/>
    <cellStyle name="Comma 6" xfId="15" xr:uid="{00000000-0005-0000-0000-000005000000}"/>
    <cellStyle name="Currency" xfId="10" builtinId="4"/>
    <cellStyle name="Currency 2" xfId="2" xr:uid="{00000000-0005-0000-0000-000007000000}"/>
    <cellStyle name="Currency 3" xfId="9" xr:uid="{00000000-0005-0000-0000-000008000000}"/>
    <cellStyle name="Normal" xfId="0" builtinId="0"/>
    <cellStyle name="Normal 2" xfId="3" xr:uid="{00000000-0005-0000-0000-00000A000000}"/>
    <cellStyle name="Normal 3" xfId="6" xr:uid="{00000000-0005-0000-0000-00000B000000}"/>
    <cellStyle name="Normal 3 2" xfId="12" xr:uid="{00000000-0005-0000-0000-00000C000000}"/>
    <cellStyle name="Normal 3 2 2" xfId="18" xr:uid="{832E862F-5534-446F-A27A-976C1635F967}"/>
    <cellStyle name="Normal 3 3" xfId="17" xr:uid="{2B50974E-636B-4740-9D77-213A25C155F4}"/>
    <cellStyle name="Normal 4" xfId="11" xr:uid="{00000000-0005-0000-0000-00000D000000}"/>
    <cellStyle name="Normal 5" xfId="16" xr:uid="{00000000-0005-0000-0000-00000E000000}"/>
    <cellStyle name="Percent 2" xfId="4" xr:uid="{00000000-0005-0000-0000-00000F000000}"/>
    <cellStyle name="Percent 3" xfId="8" xr:uid="{00000000-0005-0000-0000-000010000000}"/>
  </cellStyles>
  <dxfs count="22">
    <dxf>
      <numFmt numFmtId="167" formatCode="m/d/yyyy"/>
      <alignment horizontal="center" vertical="bottom" textRotation="0" wrapText="0" indent="0" justifyLastLine="0" shrinkToFit="0" readingOrder="0"/>
    </dxf>
    <dxf>
      <numFmt numFmtId="167" formatCode="m/d/yyyy"/>
      <alignment horizontal="center" vertical="bottom" textRotation="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5" formatCode="_(* #,##0.00_);_(* \(#,##0.00\);_(* &quot;-&quot;??_);_(@_)"/>
    </dxf>
    <dxf>
      <numFmt numFmtId="166" formatCode="##########.00"/>
    </dxf>
    <dxf>
      <font>
        <b val="0"/>
        <i val="0"/>
        <strike val="0"/>
        <condense val="0"/>
        <extend val="0"/>
        <outline val="0"/>
        <shadow val="0"/>
        <u val="none"/>
        <vertAlign val="baseline"/>
        <sz val="10"/>
        <color indexed="8"/>
        <name val="Arial"/>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5" formatCode="#,###,###,###.00"/>
    </dxf>
    <dxf>
      <font>
        <b val="0"/>
        <i val="0"/>
        <strike val="0"/>
        <condense val="0"/>
        <extend val="0"/>
        <outline val="0"/>
        <shadow val="0"/>
        <u val="none"/>
        <vertAlign val="baseline"/>
        <sz val="10"/>
        <color auto="1"/>
        <name val="Arial"/>
        <family val="2"/>
        <scheme val="none"/>
      </font>
      <numFmt numFmtId="165" formatCode="#,###,###,###.00"/>
    </dxf>
    <dxf>
      <numFmt numFmtId="165" formatCode="#,###,###,###.00"/>
    </dxf>
    <dxf>
      <numFmt numFmtId="164" formatCode="##########"/>
    </dxf>
    <dxf>
      <numFmt numFmtId="164" formatCode="##########"/>
    </dxf>
    <dxf>
      <numFmt numFmtId="164" formatCode="##########"/>
    </dxf>
    <dxf>
      <numFmt numFmtId="164" formatCode="##########"/>
    </dxf>
    <dxf>
      <alignment horizontal="general" vertical="bottom" textRotation="0" wrapText="0" indent="0" justifyLastLine="0" shrinkToFit="0" readingOrder="0"/>
    </dxf>
    <dxf>
      <alignment horizontal="general" vertical="bottom" textRotation="0" wrapText="0" indent="0" justifyLastLine="0" shrinkToFit="0" readingOrder="0"/>
    </dxf>
    <dxf>
      <numFmt numFmtId="164" formatCode="##########"/>
      <alignment horizontal="center" vertical="bottom" textRotation="0" wrapText="0" indent="0" justifyLastLine="0" shrinkToFit="0" readingOrder="0"/>
    </dxf>
    <dxf>
      <numFmt numFmtId="164" formatCode="##########"/>
      <alignment horizontal="center" vertical="bottom" textRotation="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
        <color indexed="9"/>
        <name val="Arial"/>
        <scheme val="none"/>
      </font>
      <fill>
        <patternFill patternType="solid">
          <fgColor indexed="64"/>
          <bgColor rgb="FF2D6CC0"/>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1BE026-83AE-4C29-9BEA-BD0D8C71167A}" name="Table13" displayName="Table13" ref="A6:J61" totalsRowCount="1" headerRowDxfId="21" dataDxfId="20">
  <autoFilter ref="A6:J60" xr:uid="{00000000-0009-0000-0100-000001000000}"/>
  <sortState xmlns:xlrd2="http://schemas.microsoft.com/office/spreadsheetml/2017/richdata2" ref="A7:J60">
    <sortCondition ref="J6:J60"/>
  </sortState>
  <tableColumns count="10">
    <tableColumn id="1" xr3:uid="{23CEAB05-C1F0-49E3-B2E3-7F8570B587DC}" name=" Employee ID    " dataDxfId="19" totalsRowDxfId="18"/>
    <tableColumn id="2" xr3:uid="{D01E3921-2F6E-4528-BAD1-6D7A6D6B62CA}" name=" Name    " dataDxfId="17" totalsRowDxfId="16"/>
    <tableColumn id="3" xr3:uid="{F0F3CB83-5663-44BC-9A6B-510BD606B6D0}" name=" Fiscal Year    " dataDxfId="15" totalsRowDxfId="14"/>
    <tableColumn id="4" xr3:uid="{CDF4AD01-3B14-4B53-ACA8-E6FAAC94D9F6}" name=" Accounting Period    " dataDxfId="13" totalsRowDxfId="12"/>
    <tableColumn id="5" xr3:uid="{CDA44F3D-C007-45A0-A21E-119C3F6A8887}" name=" Gross Salary Amount    " totalsRowLabel="Working Hours" dataDxfId="11" totalsRowDxfId="10"/>
    <tableColumn id="6" xr3:uid="{357AA8AF-6FAC-4826-A230-9CC326B60F92}" name=" Pay Rate    " dataDxfId="9" totalsRowDxfId="8"/>
    <tableColumn id="7" xr3:uid="{10288780-3BF0-4B0E-8B43-46261BC63791}" name=" Hours    " totalsRowFunction="custom" dataDxfId="7" totalsRowDxfId="6" dataCellStyle="Comma">
      <totalsRowFormula>SUM(G7:G60)</totalsRowFormula>
    </tableColumn>
    <tableColumn id="8" xr3:uid="{BCCF1081-044A-4C9E-8AEF-075EFE3445C6}" name=" Earn Code    " dataDxfId="5" totalsRowDxfId="4"/>
    <tableColumn id="9" xr3:uid="{C0730042-ACEF-48F4-A54E-69201C6DF582}" name=" Earn Code(descr)    " dataDxfId="3" totalsRowDxfId="2"/>
    <tableColumn id="10" xr3:uid="{AB1A9EC4-CC1A-4C27-B94C-F2D9153E05EF}" name=" Pay Period End Date    "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27"/>
  <sheetViews>
    <sheetView showWhiteSpace="0" topLeftCell="A2" zoomScale="75" zoomScaleNormal="75" zoomScalePageLayoutView="75" workbookViewId="0">
      <selection activeCell="L6" sqref="L6"/>
    </sheetView>
  </sheetViews>
  <sheetFormatPr baseColWidth="10" defaultColWidth="9.1640625" defaultRowHeight="18" x14ac:dyDescent="0.2"/>
  <cols>
    <col min="1" max="1" width="15.33203125" style="10" customWidth="1"/>
    <col min="2" max="2" width="24.33203125" style="10" customWidth="1"/>
    <col min="3" max="3" width="22.33203125" style="10" customWidth="1"/>
    <col min="4" max="5" width="17" style="10" customWidth="1"/>
    <col min="6" max="6" width="16.6640625" style="10" customWidth="1"/>
    <col min="7" max="7" width="9.33203125" style="10" customWidth="1"/>
    <col min="8" max="8" width="17.5" style="10" customWidth="1"/>
    <col min="9" max="9" width="9.83203125" style="11" customWidth="1"/>
    <col min="10" max="11" width="16.33203125" style="11" customWidth="1"/>
    <col min="12" max="12" width="32.6640625" style="11" customWidth="1"/>
    <col min="13" max="13" width="30.1640625" style="11" customWidth="1"/>
    <col min="14" max="14" width="18.83203125" style="11" customWidth="1"/>
    <col min="15" max="15" width="16.6640625" style="11" customWidth="1"/>
    <col min="16" max="17" width="22.6640625" style="11" customWidth="1"/>
    <col min="18" max="18" width="21.1640625" style="10" customWidth="1"/>
    <col min="19" max="19" width="19.83203125" style="10" customWidth="1"/>
    <col min="20" max="16384" width="9.1640625" style="10"/>
  </cols>
  <sheetData>
    <row r="1" spans="1:35" ht="0.75" customHeight="1" x14ac:dyDescent="0.2"/>
    <row r="2" spans="1:35" ht="18.5" customHeight="1" x14ac:dyDescent="0.2">
      <c r="A2" s="19" t="s">
        <v>54</v>
      </c>
    </row>
    <row r="3" spans="1:35" ht="18.5" customHeight="1" x14ac:dyDescent="0.2">
      <c r="A3" s="19" t="s">
        <v>40</v>
      </c>
    </row>
    <row r="4" spans="1:35" ht="18.5" customHeight="1" x14ac:dyDescent="0.2">
      <c r="A4" s="23" t="s">
        <v>35</v>
      </c>
    </row>
    <row r="5" spans="1:35" ht="21" customHeight="1" x14ac:dyDescent="0.2">
      <c r="A5" s="23" t="s">
        <v>36</v>
      </c>
    </row>
    <row r="6" spans="1:35" s="12" customFormat="1" ht="166.5" customHeight="1" x14ac:dyDescent="0.2">
      <c r="A6" s="2" t="s">
        <v>0</v>
      </c>
      <c r="B6" s="2" t="s">
        <v>16</v>
      </c>
      <c r="C6" s="3" t="s">
        <v>1</v>
      </c>
      <c r="D6" s="2" t="s">
        <v>3</v>
      </c>
      <c r="E6" s="2" t="s">
        <v>73</v>
      </c>
      <c r="F6" s="46" t="s">
        <v>53</v>
      </c>
      <c r="G6" s="2" t="s">
        <v>37</v>
      </c>
      <c r="H6" s="2" t="s">
        <v>38</v>
      </c>
      <c r="I6" s="1" t="s">
        <v>2</v>
      </c>
      <c r="J6" s="1" t="s">
        <v>39</v>
      </c>
      <c r="K6" s="1" t="s">
        <v>68</v>
      </c>
      <c r="L6" s="1" t="s">
        <v>75</v>
      </c>
      <c r="M6" s="1" t="s">
        <v>63</v>
      </c>
      <c r="N6" s="1" t="s">
        <v>64</v>
      </c>
      <c r="O6" s="1" t="s">
        <v>64</v>
      </c>
      <c r="P6" s="1" t="s">
        <v>65</v>
      </c>
      <c r="Q6" s="1" t="s">
        <v>66</v>
      </c>
      <c r="R6" s="1" t="s">
        <v>34</v>
      </c>
      <c r="S6" s="45" t="s">
        <v>67</v>
      </c>
      <c r="T6" s="10"/>
      <c r="U6" s="10"/>
      <c r="V6" s="10"/>
      <c r="W6" s="10"/>
      <c r="X6" s="10"/>
      <c r="Y6" s="10"/>
      <c r="Z6" s="10"/>
      <c r="AA6" s="10"/>
      <c r="AB6" s="10"/>
      <c r="AC6" s="10"/>
      <c r="AD6" s="10"/>
      <c r="AE6" s="10"/>
      <c r="AF6" s="10"/>
      <c r="AG6" s="10"/>
      <c r="AH6" s="10"/>
      <c r="AI6" s="10"/>
    </row>
    <row r="7" spans="1:35" ht="36.75" customHeight="1" x14ac:dyDescent="0.2">
      <c r="A7" s="22"/>
      <c r="B7" s="22"/>
      <c r="C7" s="20"/>
      <c r="D7" s="22"/>
      <c r="E7" s="22"/>
      <c r="F7" s="21"/>
      <c r="G7" s="24"/>
      <c r="H7" s="22"/>
      <c r="I7" s="8"/>
      <c r="J7" s="9"/>
      <c r="K7" s="9"/>
      <c r="L7" s="13"/>
      <c r="M7" s="14"/>
      <c r="N7" s="16"/>
      <c r="O7" s="16"/>
      <c r="P7" s="15">
        <f>SUM(L7:O7)</f>
        <v>0</v>
      </c>
      <c r="Q7" s="14">
        <f>P7/2088</f>
        <v>0</v>
      </c>
      <c r="R7" s="16">
        <f>ROUNDDOWN(Q7,0)</f>
        <v>0</v>
      </c>
      <c r="S7" s="17"/>
    </row>
    <row r="8" spans="1:35" x14ac:dyDescent="0.2">
      <c r="A8" s="18"/>
      <c r="B8" s="18"/>
      <c r="C8" s="12"/>
      <c r="D8" s="12"/>
      <c r="E8" s="12"/>
      <c r="F8" s="12"/>
      <c r="G8" s="12"/>
      <c r="H8" s="22"/>
      <c r="I8" s="8"/>
      <c r="J8" s="9"/>
      <c r="K8" s="9"/>
      <c r="L8" s="9"/>
      <c r="M8" s="14"/>
      <c r="N8" s="14"/>
      <c r="O8" s="16"/>
      <c r="P8" s="15"/>
      <c r="Q8" s="8"/>
      <c r="R8" s="12"/>
      <c r="S8" s="12"/>
    </row>
    <row r="9" spans="1:35" x14ac:dyDescent="0.2">
      <c r="A9" s="48" t="s">
        <v>74</v>
      </c>
      <c r="B9" s="48"/>
      <c r="H9" s="49"/>
      <c r="J9" s="50"/>
      <c r="K9" s="50"/>
      <c r="L9" s="50"/>
      <c r="M9" s="51"/>
      <c r="N9" s="51"/>
      <c r="O9" s="52"/>
      <c r="P9" s="53"/>
    </row>
    <row r="10" spans="1:35" s="41" customFormat="1" ht="23" customHeight="1" x14ac:dyDescent="0.2">
      <c r="A10" s="10" t="s">
        <v>58</v>
      </c>
      <c r="B10" s="40"/>
      <c r="I10" s="40"/>
      <c r="J10" s="42"/>
      <c r="K10" s="42"/>
      <c r="L10" s="43"/>
      <c r="M10" s="43"/>
      <c r="N10" s="44"/>
      <c r="O10" s="44"/>
      <c r="P10" s="44"/>
      <c r="Q10" s="44"/>
    </row>
    <row r="11" spans="1:35" s="41" customFormat="1" ht="22.5" customHeight="1" x14ac:dyDescent="0.2">
      <c r="A11" s="10" t="s">
        <v>62</v>
      </c>
      <c r="B11" s="40"/>
      <c r="I11" s="40"/>
      <c r="J11" s="42"/>
      <c r="K11" s="42"/>
      <c r="L11" s="40"/>
      <c r="M11" s="40"/>
      <c r="N11" s="40"/>
      <c r="O11" s="40"/>
      <c r="P11" s="40"/>
      <c r="Q11" s="40"/>
    </row>
    <row r="14" spans="1:35" ht="17" customHeight="1" x14ac:dyDescent="0.2">
      <c r="A14" s="19" t="s">
        <v>55</v>
      </c>
    </row>
    <row r="15" spans="1:35" ht="27" customHeight="1" x14ac:dyDescent="0.2">
      <c r="A15" s="19" t="s">
        <v>69</v>
      </c>
      <c r="B15" s="47" t="s">
        <v>70</v>
      </c>
      <c r="C15" s="47" t="s">
        <v>71</v>
      </c>
      <c r="D15" s="47" t="s">
        <v>72</v>
      </c>
      <c r="E15" s="47"/>
    </row>
    <row r="16" spans="1:35" x14ac:dyDescent="0.2">
      <c r="A16" s="12" t="s">
        <v>41</v>
      </c>
      <c r="B16" s="26">
        <v>184</v>
      </c>
      <c r="C16" s="8">
        <f>B16/2</f>
        <v>92</v>
      </c>
      <c r="D16" s="8">
        <f>(B16*75)/100</f>
        <v>138</v>
      </c>
      <c r="E16" s="11"/>
    </row>
    <row r="17" spans="1:5" x14ac:dyDescent="0.2">
      <c r="A17" s="12" t="s">
        <v>42</v>
      </c>
      <c r="B17" s="26">
        <v>160</v>
      </c>
      <c r="C17" s="8">
        <f t="shared" ref="C17:C27" si="0">B17/2</f>
        <v>80</v>
      </c>
      <c r="D17" s="8">
        <f t="shared" ref="D17:D27" si="1">(B17*75)/100</f>
        <v>120</v>
      </c>
      <c r="E17" s="11"/>
    </row>
    <row r="18" spans="1:5" x14ac:dyDescent="0.2">
      <c r="A18" s="12" t="s">
        <v>43</v>
      </c>
      <c r="B18" s="26">
        <v>176</v>
      </c>
      <c r="C18" s="8">
        <f t="shared" si="0"/>
        <v>88</v>
      </c>
      <c r="D18" s="8">
        <f t="shared" si="1"/>
        <v>132</v>
      </c>
      <c r="E18" s="11"/>
    </row>
    <row r="19" spans="1:5" x14ac:dyDescent="0.2">
      <c r="A19" s="12" t="s">
        <v>44</v>
      </c>
      <c r="B19" s="26">
        <v>176</v>
      </c>
      <c r="C19" s="8">
        <f t="shared" si="0"/>
        <v>88</v>
      </c>
      <c r="D19" s="8">
        <f t="shared" si="1"/>
        <v>132</v>
      </c>
      <c r="E19" s="11"/>
    </row>
    <row r="20" spans="1:5" x14ac:dyDescent="0.2">
      <c r="A20" s="12" t="s">
        <v>45</v>
      </c>
      <c r="B20" s="26">
        <v>168</v>
      </c>
      <c r="C20" s="8">
        <f t="shared" si="0"/>
        <v>84</v>
      </c>
      <c r="D20" s="8">
        <f t="shared" si="1"/>
        <v>126</v>
      </c>
      <c r="E20" s="11"/>
    </row>
    <row r="21" spans="1:5" x14ac:dyDescent="0.2">
      <c r="A21" s="12" t="s">
        <v>46</v>
      </c>
      <c r="B21" s="26">
        <v>176</v>
      </c>
      <c r="C21" s="8">
        <f t="shared" si="0"/>
        <v>88</v>
      </c>
      <c r="D21" s="8">
        <f t="shared" si="1"/>
        <v>132</v>
      </c>
      <c r="E21" s="11"/>
    </row>
    <row r="22" spans="1:5" x14ac:dyDescent="0.2">
      <c r="A22" s="12" t="s">
        <v>47</v>
      </c>
      <c r="B22" s="26">
        <v>184</v>
      </c>
      <c r="C22" s="8">
        <f t="shared" si="0"/>
        <v>92</v>
      </c>
      <c r="D22" s="8">
        <f t="shared" si="1"/>
        <v>138</v>
      </c>
      <c r="E22" s="11"/>
    </row>
    <row r="23" spans="1:5" x14ac:dyDescent="0.2">
      <c r="A23" s="12" t="s">
        <v>52</v>
      </c>
      <c r="B23" s="26">
        <v>168</v>
      </c>
      <c r="C23" s="8">
        <f t="shared" si="0"/>
        <v>84</v>
      </c>
      <c r="D23" s="8">
        <f t="shared" si="1"/>
        <v>126</v>
      </c>
      <c r="E23" s="11"/>
    </row>
    <row r="24" spans="1:5" x14ac:dyDescent="0.2">
      <c r="A24" s="12" t="s">
        <v>48</v>
      </c>
      <c r="B24" s="26">
        <v>176</v>
      </c>
      <c r="C24" s="8">
        <f t="shared" si="0"/>
        <v>88</v>
      </c>
      <c r="D24" s="8">
        <f t="shared" si="1"/>
        <v>132</v>
      </c>
      <c r="E24" s="11"/>
    </row>
    <row r="25" spans="1:5" x14ac:dyDescent="0.2">
      <c r="A25" s="12" t="s">
        <v>49</v>
      </c>
      <c r="B25" s="26">
        <v>176</v>
      </c>
      <c r="C25" s="8">
        <f t="shared" si="0"/>
        <v>88</v>
      </c>
      <c r="D25" s="8">
        <f t="shared" si="1"/>
        <v>132</v>
      </c>
      <c r="E25" s="11"/>
    </row>
    <row r="26" spans="1:5" x14ac:dyDescent="0.2">
      <c r="A26" s="12" t="s">
        <v>50</v>
      </c>
      <c r="B26" s="26">
        <v>168</v>
      </c>
      <c r="C26" s="8">
        <f t="shared" si="0"/>
        <v>84</v>
      </c>
      <c r="D26" s="8">
        <f t="shared" si="1"/>
        <v>126</v>
      </c>
      <c r="E26" s="11"/>
    </row>
    <row r="27" spans="1:5" x14ac:dyDescent="0.2">
      <c r="A27" s="12" t="s">
        <v>51</v>
      </c>
      <c r="B27" s="26">
        <v>184</v>
      </c>
      <c r="C27" s="8">
        <f t="shared" si="0"/>
        <v>92</v>
      </c>
      <c r="D27" s="8">
        <f t="shared" si="1"/>
        <v>138</v>
      </c>
      <c r="E27" s="11"/>
    </row>
  </sheetData>
  <printOptions verticalCentered="1" gridLines="1"/>
  <pageMargins left="0" right="0" top="0.84848484848484851" bottom="1" header="1.5" footer="1"/>
  <pageSetup scale="40" fitToHeight="0" orientation="landscape" cellComments="asDisplayed" r:id="rId1"/>
  <headerFooter alignWithMargins="0">
    <oddHeader xml:space="preserve">&amp;L&amp;"Times New Roman,Bold Italic"&amp;14
</oddHeader>
  </headerFooter>
  <ignoredErrors>
    <ignoredError sqref="P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5949-40B2-4284-A402-0401C7CF8B7C}">
  <dimension ref="A1:J61"/>
  <sheetViews>
    <sheetView workbookViewId="0">
      <pane ySplit="1" topLeftCell="A2" activePane="bottomLeft" state="frozen"/>
      <selection pane="bottomLeft" activeCell="A4" sqref="A4:J4"/>
    </sheetView>
  </sheetViews>
  <sheetFormatPr baseColWidth="10" defaultColWidth="9" defaultRowHeight="13" x14ac:dyDescent="0.15"/>
  <cols>
    <col min="1" max="1" width="12.83203125" style="7" customWidth="1"/>
    <col min="2" max="2" width="24.1640625" style="5" customWidth="1"/>
    <col min="3" max="3" width="8.6640625" style="7" customWidth="1"/>
    <col min="4" max="4" width="11.6640625" style="7" customWidth="1"/>
    <col min="5" max="5" width="15.6640625" style="29" customWidth="1"/>
    <col min="6" max="6" width="13.33203125" style="5" customWidth="1"/>
    <col min="7" max="7" width="11.33203125" style="7" customWidth="1"/>
    <col min="8" max="8" width="14.83203125" style="7" customWidth="1"/>
    <col min="9" max="9" width="25.5" style="5" customWidth="1"/>
    <col min="10" max="10" width="23.5" style="7" customWidth="1"/>
    <col min="11" max="16384" width="9" style="5"/>
  </cols>
  <sheetData>
    <row r="1" spans="1:10" ht="25.5" customHeight="1" x14ac:dyDescent="0.15">
      <c r="A1" s="28" t="s">
        <v>59</v>
      </c>
    </row>
    <row r="2" spans="1:10" ht="41.5" customHeight="1" x14ac:dyDescent="0.15">
      <c r="A2" s="76" t="s">
        <v>60</v>
      </c>
      <c r="B2" s="77"/>
      <c r="C2" s="77"/>
      <c r="D2" s="77"/>
      <c r="E2" s="77"/>
      <c r="F2" s="77"/>
      <c r="G2" s="77"/>
      <c r="H2" s="77"/>
      <c r="I2" s="77"/>
      <c r="J2" s="77"/>
    </row>
    <row r="3" spans="1:10" ht="31" customHeight="1" x14ac:dyDescent="0.15">
      <c r="A3" s="78" t="s">
        <v>76</v>
      </c>
      <c r="B3" s="79"/>
      <c r="C3" s="79"/>
      <c r="D3" s="79"/>
      <c r="E3" s="79"/>
      <c r="F3" s="79"/>
      <c r="G3" s="79"/>
      <c r="H3" s="79"/>
      <c r="I3" s="79"/>
      <c r="J3" s="79"/>
    </row>
    <row r="4" spans="1:10" ht="62.5" customHeight="1" x14ac:dyDescent="0.15">
      <c r="A4" s="76" t="s">
        <v>61</v>
      </c>
      <c r="B4" s="79"/>
      <c r="C4" s="79"/>
      <c r="D4" s="79"/>
      <c r="E4" s="79"/>
      <c r="F4" s="79"/>
      <c r="G4" s="79"/>
      <c r="H4" s="79"/>
      <c r="I4" s="79"/>
      <c r="J4" s="79"/>
    </row>
    <row r="5" spans="1:10" ht="20.5" customHeight="1" x14ac:dyDescent="0.15">
      <c r="A5" s="25"/>
    </row>
    <row r="6" spans="1:10" s="6" customFormat="1" ht="37" customHeight="1" x14ac:dyDescent="0.15">
      <c r="A6" s="30" t="s">
        <v>17</v>
      </c>
      <c r="B6" s="30" t="s">
        <v>33</v>
      </c>
      <c r="C6" s="30" t="s">
        <v>18</v>
      </c>
      <c r="D6" s="30" t="s">
        <v>19</v>
      </c>
      <c r="E6" s="30" t="s">
        <v>20</v>
      </c>
      <c r="F6" s="30" t="s">
        <v>21</v>
      </c>
      <c r="G6" s="30" t="s">
        <v>22</v>
      </c>
      <c r="H6" s="30" t="s">
        <v>23</v>
      </c>
      <c r="I6" s="30" t="s">
        <v>24</v>
      </c>
      <c r="J6" s="30" t="s">
        <v>25</v>
      </c>
    </row>
    <row r="7" spans="1:10" x14ac:dyDescent="0.15">
      <c r="A7" s="31"/>
      <c r="B7" s="32"/>
      <c r="C7" s="33"/>
      <c r="D7" s="33"/>
      <c r="E7" s="34"/>
      <c r="F7" s="34"/>
      <c r="G7" s="35"/>
      <c r="H7" s="36"/>
      <c r="I7" s="32"/>
      <c r="J7" s="37"/>
    </row>
    <row r="8" spans="1:10" x14ac:dyDescent="0.15">
      <c r="A8" s="31"/>
      <c r="B8" s="32"/>
      <c r="C8" s="33"/>
      <c r="D8" s="33"/>
      <c r="E8" s="34"/>
      <c r="F8" s="34"/>
      <c r="G8" s="35"/>
      <c r="H8" s="36"/>
      <c r="I8" s="32"/>
      <c r="J8" s="37"/>
    </row>
    <row r="9" spans="1:10" x14ac:dyDescent="0.15">
      <c r="A9" s="31"/>
      <c r="B9" s="32"/>
      <c r="C9" s="33"/>
      <c r="D9" s="33"/>
      <c r="E9" s="34"/>
      <c r="F9" s="34"/>
      <c r="G9" s="35"/>
      <c r="H9" s="36"/>
      <c r="I9" s="32"/>
      <c r="J9" s="37"/>
    </row>
    <row r="10" spans="1:10" x14ac:dyDescent="0.15">
      <c r="A10" s="31"/>
      <c r="B10" s="32"/>
      <c r="C10" s="33"/>
      <c r="D10" s="33"/>
      <c r="E10" s="34"/>
      <c r="F10" s="34"/>
      <c r="G10" s="35"/>
      <c r="H10" s="36"/>
      <c r="I10" s="32"/>
      <c r="J10" s="37"/>
    </row>
    <row r="11" spans="1:10" x14ac:dyDescent="0.15">
      <c r="A11" s="31"/>
      <c r="B11" s="32"/>
      <c r="C11" s="33"/>
      <c r="D11" s="33"/>
      <c r="E11" s="34"/>
      <c r="F11" s="34"/>
      <c r="G11" s="35"/>
      <c r="H11" s="36"/>
      <c r="I11" s="32"/>
      <c r="J11" s="37"/>
    </row>
    <row r="12" spans="1:10" x14ac:dyDescent="0.15">
      <c r="A12" s="31"/>
      <c r="B12" s="32"/>
      <c r="C12" s="33"/>
      <c r="D12" s="33"/>
      <c r="E12" s="34"/>
      <c r="F12" s="34"/>
      <c r="G12" s="35"/>
      <c r="H12" s="36"/>
      <c r="I12" s="32"/>
      <c r="J12" s="37"/>
    </row>
    <row r="13" spans="1:10" x14ac:dyDescent="0.15">
      <c r="A13" s="31"/>
      <c r="B13" s="32"/>
      <c r="C13" s="33"/>
      <c r="D13" s="33"/>
      <c r="E13" s="34"/>
      <c r="F13" s="34"/>
      <c r="G13" s="35"/>
      <c r="H13" s="36"/>
      <c r="I13" s="32"/>
      <c r="J13" s="37"/>
    </row>
    <row r="14" spans="1:10" x14ac:dyDescent="0.15">
      <c r="A14" s="31"/>
      <c r="B14" s="32"/>
      <c r="C14" s="33"/>
      <c r="D14" s="33"/>
      <c r="E14" s="34"/>
      <c r="F14" s="34"/>
      <c r="G14" s="35"/>
      <c r="H14" s="36"/>
      <c r="I14" s="32"/>
      <c r="J14" s="37"/>
    </row>
    <row r="15" spans="1:10" x14ac:dyDescent="0.15">
      <c r="A15" s="31"/>
      <c r="B15" s="32"/>
      <c r="C15" s="33"/>
      <c r="D15" s="33"/>
      <c r="E15" s="34"/>
      <c r="F15" s="34"/>
      <c r="G15" s="35"/>
      <c r="H15" s="36"/>
      <c r="I15" s="32"/>
      <c r="J15" s="37"/>
    </row>
    <row r="16" spans="1:10" x14ac:dyDescent="0.15">
      <c r="A16" s="31"/>
      <c r="B16" s="32"/>
      <c r="C16" s="33"/>
      <c r="D16" s="33"/>
      <c r="E16" s="34"/>
      <c r="F16" s="34"/>
      <c r="G16" s="35"/>
      <c r="H16" s="36"/>
      <c r="I16" s="32"/>
      <c r="J16" s="37"/>
    </row>
    <row r="17" spans="1:10" x14ac:dyDescent="0.15">
      <c r="A17" s="31"/>
      <c r="B17" s="32"/>
      <c r="C17" s="33"/>
      <c r="D17" s="33"/>
      <c r="E17" s="34"/>
      <c r="F17" s="34"/>
      <c r="G17" s="35"/>
      <c r="H17" s="36"/>
      <c r="I17" s="32"/>
      <c r="J17" s="37"/>
    </row>
    <row r="18" spans="1:10" x14ac:dyDescent="0.15">
      <c r="A18" s="31"/>
      <c r="B18" s="32"/>
      <c r="C18" s="33"/>
      <c r="D18" s="33"/>
      <c r="E18" s="34"/>
      <c r="F18" s="34"/>
      <c r="G18" s="35"/>
      <c r="H18" s="36"/>
      <c r="I18" s="32"/>
      <c r="J18" s="37"/>
    </row>
    <row r="19" spans="1:10" x14ac:dyDescent="0.15">
      <c r="A19" s="31"/>
      <c r="B19" s="32"/>
      <c r="C19" s="33"/>
      <c r="D19" s="33"/>
      <c r="E19" s="34"/>
      <c r="F19" s="34"/>
      <c r="G19" s="35"/>
      <c r="H19" s="36"/>
      <c r="I19" s="32"/>
      <c r="J19" s="37"/>
    </row>
    <row r="20" spans="1:10" x14ac:dyDescent="0.15">
      <c r="A20" s="31"/>
      <c r="B20" s="32"/>
      <c r="C20" s="33"/>
      <c r="D20" s="33"/>
      <c r="E20" s="34"/>
      <c r="F20" s="34"/>
      <c r="G20" s="35"/>
      <c r="H20" s="36"/>
      <c r="I20" s="32"/>
      <c r="J20" s="37"/>
    </row>
    <row r="21" spans="1:10" x14ac:dyDescent="0.15">
      <c r="A21" s="31"/>
      <c r="B21" s="32"/>
      <c r="C21" s="33"/>
      <c r="D21" s="33"/>
      <c r="E21" s="34"/>
      <c r="F21" s="34"/>
      <c r="G21" s="35"/>
      <c r="H21" s="36"/>
      <c r="I21" s="32"/>
      <c r="J21" s="37"/>
    </row>
    <row r="22" spans="1:10" x14ac:dyDescent="0.15">
      <c r="A22" s="31"/>
      <c r="B22" s="32"/>
      <c r="C22" s="33"/>
      <c r="D22" s="33"/>
      <c r="E22" s="34"/>
      <c r="F22" s="34"/>
      <c r="G22" s="35"/>
      <c r="H22" s="36"/>
      <c r="I22" s="32"/>
      <c r="J22" s="37"/>
    </row>
    <row r="23" spans="1:10" x14ac:dyDescent="0.15">
      <c r="A23" s="31"/>
      <c r="B23" s="32"/>
      <c r="C23" s="33"/>
      <c r="D23" s="33"/>
      <c r="E23" s="34"/>
      <c r="F23" s="34"/>
      <c r="G23" s="35"/>
      <c r="H23" s="36"/>
      <c r="I23" s="32"/>
      <c r="J23" s="37"/>
    </row>
    <row r="24" spans="1:10" x14ac:dyDescent="0.15">
      <c r="A24" s="31"/>
      <c r="B24" s="32"/>
      <c r="C24" s="33"/>
      <c r="D24" s="33"/>
      <c r="E24" s="34"/>
      <c r="F24" s="34"/>
      <c r="G24" s="35"/>
      <c r="H24" s="36"/>
      <c r="I24" s="32"/>
      <c r="J24" s="37"/>
    </row>
    <row r="25" spans="1:10" x14ac:dyDescent="0.15">
      <c r="A25" s="31"/>
      <c r="B25" s="32"/>
      <c r="C25" s="33"/>
      <c r="D25" s="33"/>
      <c r="E25" s="34"/>
      <c r="F25" s="34"/>
      <c r="G25" s="35"/>
      <c r="H25" s="36"/>
      <c r="I25" s="32"/>
      <c r="J25" s="37"/>
    </row>
    <row r="26" spans="1:10" x14ac:dyDescent="0.15">
      <c r="A26" s="31"/>
      <c r="B26" s="32"/>
      <c r="C26" s="33"/>
      <c r="D26" s="33"/>
      <c r="E26" s="34"/>
      <c r="F26" s="34"/>
      <c r="G26" s="35"/>
      <c r="H26" s="36"/>
      <c r="I26" s="32"/>
      <c r="J26" s="37"/>
    </row>
    <row r="27" spans="1:10" x14ac:dyDescent="0.15">
      <c r="A27" s="31"/>
      <c r="B27" s="32"/>
      <c r="C27" s="33"/>
      <c r="D27" s="33"/>
      <c r="E27" s="34"/>
      <c r="F27" s="34"/>
      <c r="G27" s="35"/>
      <c r="H27" s="36"/>
      <c r="I27" s="32"/>
      <c r="J27" s="37"/>
    </row>
    <row r="28" spans="1:10" x14ac:dyDescent="0.15">
      <c r="A28" s="31"/>
      <c r="B28" s="32"/>
      <c r="C28" s="33"/>
      <c r="D28" s="33"/>
      <c r="E28" s="34"/>
      <c r="F28" s="34"/>
      <c r="G28" s="35"/>
      <c r="H28" s="36"/>
      <c r="I28" s="32"/>
      <c r="J28" s="37"/>
    </row>
    <row r="29" spans="1:10" x14ac:dyDescent="0.15">
      <c r="A29" s="31"/>
      <c r="B29" s="32"/>
      <c r="C29" s="33"/>
      <c r="D29" s="33"/>
      <c r="E29" s="34"/>
      <c r="F29" s="34"/>
      <c r="G29" s="35"/>
      <c r="H29" s="36"/>
      <c r="I29" s="32"/>
      <c r="J29" s="37"/>
    </row>
    <row r="30" spans="1:10" x14ac:dyDescent="0.15">
      <c r="A30" s="31"/>
      <c r="B30" s="32"/>
      <c r="C30" s="33"/>
      <c r="D30" s="33"/>
      <c r="E30" s="34"/>
      <c r="F30" s="34"/>
      <c r="G30" s="35"/>
      <c r="H30" s="36"/>
      <c r="I30" s="32"/>
      <c r="J30" s="37"/>
    </row>
    <row r="31" spans="1:10" x14ac:dyDescent="0.15">
      <c r="A31" s="31"/>
      <c r="B31" s="32"/>
      <c r="C31" s="33"/>
      <c r="D31" s="33"/>
      <c r="E31" s="34"/>
      <c r="F31" s="34"/>
      <c r="G31" s="35"/>
      <c r="H31" s="36"/>
      <c r="I31" s="32"/>
      <c r="J31" s="37"/>
    </row>
    <row r="32" spans="1:10" x14ac:dyDescent="0.15">
      <c r="A32" s="31"/>
      <c r="B32" s="32"/>
      <c r="C32" s="33"/>
      <c r="D32" s="33"/>
      <c r="E32" s="34"/>
      <c r="F32" s="34"/>
      <c r="G32" s="35"/>
      <c r="H32" s="36"/>
      <c r="I32" s="32"/>
      <c r="J32" s="37"/>
    </row>
    <row r="33" spans="1:10" x14ac:dyDescent="0.15">
      <c r="A33" s="31"/>
      <c r="B33" s="32"/>
      <c r="C33" s="33"/>
      <c r="D33" s="33"/>
      <c r="E33" s="34"/>
      <c r="F33" s="34"/>
      <c r="G33" s="35"/>
      <c r="H33" s="36"/>
      <c r="I33" s="32"/>
      <c r="J33" s="37"/>
    </row>
    <row r="34" spans="1:10" x14ac:dyDescent="0.15">
      <c r="A34" s="31"/>
      <c r="B34" s="32"/>
      <c r="C34" s="33"/>
      <c r="D34" s="33"/>
      <c r="E34" s="34"/>
      <c r="F34" s="34"/>
      <c r="G34" s="35"/>
      <c r="H34" s="36"/>
      <c r="I34" s="32"/>
      <c r="J34" s="37"/>
    </row>
    <row r="35" spans="1:10" x14ac:dyDescent="0.15">
      <c r="A35" s="31"/>
      <c r="B35" s="32"/>
      <c r="C35" s="33"/>
      <c r="D35" s="33"/>
      <c r="E35" s="34"/>
      <c r="F35" s="34"/>
      <c r="G35" s="35"/>
      <c r="H35" s="36"/>
      <c r="I35" s="32"/>
      <c r="J35" s="37"/>
    </row>
    <row r="36" spans="1:10" x14ac:dyDescent="0.15">
      <c r="A36" s="31"/>
      <c r="B36" s="32"/>
      <c r="C36" s="33"/>
      <c r="D36" s="33"/>
      <c r="E36" s="34"/>
      <c r="F36" s="34"/>
      <c r="G36" s="35"/>
      <c r="H36" s="36"/>
      <c r="I36" s="32"/>
      <c r="J36" s="37"/>
    </row>
    <row r="37" spans="1:10" x14ac:dyDescent="0.15">
      <c r="A37" s="31"/>
      <c r="B37" s="32"/>
      <c r="C37" s="33"/>
      <c r="D37" s="33"/>
      <c r="E37" s="34"/>
      <c r="F37" s="34"/>
      <c r="G37" s="35"/>
      <c r="H37" s="36"/>
      <c r="I37" s="32"/>
      <c r="J37" s="37"/>
    </row>
    <row r="38" spans="1:10" x14ac:dyDescent="0.15">
      <c r="A38" s="31"/>
      <c r="B38" s="32"/>
      <c r="C38" s="33"/>
      <c r="D38" s="33"/>
      <c r="E38" s="34"/>
      <c r="F38" s="34"/>
      <c r="G38" s="35"/>
      <c r="H38" s="36"/>
      <c r="I38" s="32"/>
      <c r="J38" s="37"/>
    </row>
    <row r="39" spans="1:10" x14ac:dyDescent="0.15">
      <c r="A39" s="31"/>
      <c r="B39" s="32"/>
      <c r="C39" s="33"/>
      <c r="D39" s="33"/>
      <c r="E39" s="34"/>
      <c r="F39" s="34"/>
      <c r="G39" s="35"/>
      <c r="H39" s="36"/>
      <c r="I39" s="32"/>
      <c r="J39" s="37"/>
    </row>
    <row r="40" spans="1:10" x14ac:dyDescent="0.15">
      <c r="A40" s="31"/>
      <c r="B40" s="32"/>
      <c r="C40" s="33"/>
      <c r="D40" s="33"/>
      <c r="E40" s="34"/>
      <c r="F40" s="34"/>
      <c r="G40" s="35"/>
      <c r="H40" s="36"/>
      <c r="I40" s="32"/>
      <c r="J40" s="37"/>
    </row>
    <row r="41" spans="1:10" x14ac:dyDescent="0.15">
      <c r="A41" s="31"/>
      <c r="B41" s="32"/>
      <c r="C41" s="33"/>
      <c r="D41" s="33"/>
      <c r="E41" s="34"/>
      <c r="F41" s="34"/>
      <c r="G41" s="35"/>
      <c r="H41" s="36"/>
      <c r="I41" s="32"/>
      <c r="J41" s="37"/>
    </row>
    <row r="42" spans="1:10" x14ac:dyDescent="0.15">
      <c r="A42" s="31"/>
      <c r="B42" s="32"/>
      <c r="C42" s="33"/>
      <c r="D42" s="33"/>
      <c r="E42" s="34"/>
      <c r="F42" s="34"/>
      <c r="G42" s="35"/>
      <c r="H42" s="36"/>
      <c r="I42" s="32"/>
      <c r="J42" s="37"/>
    </row>
    <row r="43" spans="1:10" x14ac:dyDescent="0.15">
      <c r="A43" s="31"/>
      <c r="B43" s="32"/>
      <c r="C43" s="33"/>
      <c r="D43" s="33"/>
      <c r="E43" s="34"/>
      <c r="F43" s="34"/>
      <c r="G43" s="35"/>
      <c r="H43" s="36"/>
      <c r="I43" s="32"/>
      <c r="J43" s="37"/>
    </row>
    <row r="44" spans="1:10" x14ac:dyDescent="0.15">
      <c r="A44" s="31"/>
      <c r="B44" s="32"/>
      <c r="C44" s="33"/>
      <c r="D44" s="33"/>
      <c r="E44" s="34"/>
      <c r="F44" s="34"/>
      <c r="G44" s="35"/>
      <c r="H44" s="36"/>
      <c r="I44" s="32"/>
      <c r="J44" s="37"/>
    </row>
    <row r="45" spans="1:10" x14ac:dyDescent="0.15">
      <c r="A45" s="31"/>
      <c r="B45" s="32"/>
      <c r="C45" s="33"/>
      <c r="D45" s="33"/>
      <c r="E45" s="34"/>
      <c r="F45" s="34"/>
      <c r="G45" s="35"/>
      <c r="H45" s="36"/>
      <c r="I45" s="32"/>
      <c r="J45" s="37"/>
    </row>
    <row r="46" spans="1:10" x14ac:dyDescent="0.15">
      <c r="A46" s="31"/>
      <c r="B46" s="32"/>
      <c r="C46" s="33"/>
      <c r="D46" s="33"/>
      <c r="E46" s="34"/>
      <c r="F46" s="34"/>
      <c r="G46" s="35"/>
      <c r="H46" s="36"/>
      <c r="I46" s="32"/>
      <c r="J46" s="37"/>
    </row>
    <row r="47" spans="1:10" x14ac:dyDescent="0.15">
      <c r="A47" s="31"/>
      <c r="B47" s="32"/>
      <c r="C47" s="33"/>
      <c r="D47" s="33"/>
      <c r="E47" s="34"/>
      <c r="F47" s="34"/>
      <c r="G47" s="35"/>
      <c r="H47" s="36"/>
      <c r="I47" s="32"/>
      <c r="J47" s="37"/>
    </row>
    <row r="48" spans="1:10" x14ac:dyDescent="0.15">
      <c r="A48" s="31"/>
      <c r="B48" s="32"/>
      <c r="C48" s="33"/>
      <c r="D48" s="33"/>
      <c r="E48" s="34"/>
      <c r="F48" s="34"/>
      <c r="G48" s="35"/>
      <c r="H48" s="36"/>
      <c r="I48" s="32"/>
      <c r="J48" s="37"/>
    </row>
    <row r="49" spans="1:10" x14ac:dyDescent="0.15">
      <c r="A49" s="31"/>
      <c r="B49" s="32"/>
      <c r="C49" s="33"/>
      <c r="D49" s="33"/>
      <c r="E49" s="34"/>
      <c r="F49" s="34"/>
      <c r="G49" s="35"/>
      <c r="H49" s="36"/>
      <c r="I49" s="32"/>
      <c r="J49" s="37"/>
    </row>
    <row r="50" spans="1:10" x14ac:dyDescent="0.15">
      <c r="A50" s="31"/>
      <c r="B50" s="32"/>
      <c r="C50" s="33"/>
      <c r="D50" s="33"/>
      <c r="E50" s="34"/>
      <c r="F50" s="34"/>
      <c r="G50" s="35"/>
      <c r="H50" s="36"/>
      <c r="I50" s="32"/>
      <c r="J50" s="37"/>
    </row>
    <row r="51" spans="1:10" x14ac:dyDescent="0.15">
      <c r="A51" s="31"/>
      <c r="B51" s="32"/>
      <c r="C51" s="33"/>
      <c r="D51" s="33"/>
      <c r="E51" s="34"/>
      <c r="F51" s="34"/>
      <c r="G51" s="35"/>
      <c r="H51" s="36"/>
      <c r="I51" s="32"/>
      <c r="J51" s="37"/>
    </row>
    <row r="52" spans="1:10" x14ac:dyDescent="0.15">
      <c r="A52" s="31"/>
      <c r="B52" s="32"/>
      <c r="C52" s="33"/>
      <c r="D52" s="33"/>
      <c r="E52" s="34"/>
      <c r="F52" s="34"/>
      <c r="G52" s="35"/>
      <c r="H52" s="36"/>
      <c r="I52" s="32"/>
      <c r="J52" s="37"/>
    </row>
    <row r="53" spans="1:10" x14ac:dyDescent="0.15">
      <c r="A53" s="31"/>
      <c r="B53" s="32"/>
      <c r="C53" s="33"/>
      <c r="D53" s="33"/>
      <c r="E53" s="34"/>
      <c r="F53" s="34"/>
      <c r="G53" s="35"/>
      <c r="H53" s="36"/>
      <c r="I53" s="32"/>
      <c r="J53" s="37"/>
    </row>
    <row r="54" spans="1:10" x14ac:dyDescent="0.15">
      <c r="A54" s="31"/>
      <c r="B54" s="32"/>
      <c r="C54" s="33"/>
      <c r="D54" s="33"/>
      <c r="E54" s="34"/>
      <c r="F54" s="34"/>
      <c r="G54" s="35"/>
      <c r="H54" s="36"/>
      <c r="I54" s="32"/>
      <c r="J54" s="37"/>
    </row>
    <row r="55" spans="1:10" x14ac:dyDescent="0.15">
      <c r="A55" s="31"/>
      <c r="B55" s="32"/>
      <c r="C55" s="33"/>
      <c r="D55" s="33"/>
      <c r="E55" s="34"/>
      <c r="F55" s="34"/>
      <c r="G55" s="35"/>
      <c r="H55" s="36"/>
      <c r="I55" s="32"/>
      <c r="J55" s="37"/>
    </row>
    <row r="56" spans="1:10" x14ac:dyDescent="0.15">
      <c r="A56" s="31"/>
      <c r="B56" s="32"/>
      <c r="C56" s="33"/>
      <c r="D56" s="33"/>
      <c r="E56" s="34"/>
      <c r="F56" s="34"/>
      <c r="G56" s="35"/>
      <c r="H56" s="36"/>
      <c r="I56" s="32"/>
      <c r="J56" s="37"/>
    </row>
    <row r="57" spans="1:10" x14ac:dyDescent="0.15">
      <c r="A57" s="31"/>
      <c r="B57" s="32"/>
      <c r="C57" s="33"/>
      <c r="D57" s="33"/>
      <c r="E57" s="34"/>
      <c r="F57" s="34"/>
      <c r="G57" s="35"/>
      <c r="H57" s="36"/>
      <c r="I57" s="32"/>
      <c r="J57" s="37"/>
    </row>
    <row r="58" spans="1:10" x14ac:dyDescent="0.15">
      <c r="A58" s="31"/>
      <c r="B58" s="32"/>
      <c r="C58" s="33"/>
      <c r="D58" s="33"/>
      <c r="E58" s="34"/>
      <c r="F58" s="34"/>
      <c r="G58" s="35"/>
      <c r="H58" s="36"/>
      <c r="I58" s="32"/>
      <c r="J58" s="37"/>
    </row>
    <row r="59" spans="1:10" x14ac:dyDescent="0.15">
      <c r="A59" s="31"/>
      <c r="B59" s="32"/>
      <c r="C59" s="33"/>
      <c r="D59" s="33"/>
      <c r="E59" s="34"/>
      <c r="F59" s="34"/>
      <c r="G59" s="35"/>
      <c r="H59" s="36"/>
      <c r="I59" s="32"/>
      <c r="J59" s="37"/>
    </row>
    <row r="60" spans="1:10" x14ac:dyDescent="0.15">
      <c r="A60" s="31"/>
      <c r="B60" s="32"/>
      <c r="C60" s="33"/>
      <c r="D60" s="33"/>
      <c r="E60" s="34"/>
      <c r="F60" s="34"/>
      <c r="G60" s="35"/>
      <c r="H60" s="36"/>
      <c r="I60" s="32"/>
      <c r="J60" s="37"/>
    </row>
    <row r="61" spans="1:10" x14ac:dyDescent="0.15">
      <c r="A61" s="31"/>
      <c r="B61" s="32"/>
      <c r="C61" s="33"/>
      <c r="D61" s="33"/>
      <c r="E61" s="34" t="s">
        <v>56</v>
      </c>
      <c r="F61" s="38"/>
      <c r="G61" s="39">
        <f>SUM(G7:G60)</f>
        <v>0</v>
      </c>
      <c r="H61" s="36"/>
      <c r="I61" s="32"/>
      <c r="J61" s="37"/>
    </row>
  </sheetData>
  <mergeCells count="3">
    <mergeCell ref="A2:J2"/>
    <mergeCell ref="A3:J3"/>
    <mergeCell ref="A4:J4"/>
  </mergeCells>
  <pageMargins left="0.75" right="0.75" top="1" bottom="1" header="0.5" footer="0.5"/>
  <pageSetup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9CD40-6358-41BF-BDED-18C31C251A55}">
  <dimension ref="A1:N99"/>
  <sheetViews>
    <sheetView tabSelected="1" workbookViewId="0">
      <selection activeCell="E26" sqref="E26"/>
    </sheetView>
  </sheetViews>
  <sheetFormatPr baseColWidth="10" defaultColWidth="8.6640625" defaultRowHeight="13" x14ac:dyDescent="0.15"/>
  <cols>
    <col min="1" max="1" width="30" style="5" customWidth="1"/>
    <col min="2" max="2" width="22.5" style="5" customWidth="1"/>
    <col min="3" max="3" width="8.6640625" style="5"/>
    <col min="4" max="4" width="32.33203125" style="5" customWidth="1"/>
    <col min="5" max="5" width="10.6640625" style="5" customWidth="1"/>
    <col min="6" max="6" width="9.33203125" style="5" customWidth="1"/>
    <col min="7" max="7" width="35.6640625" style="5" customWidth="1"/>
    <col min="8" max="8" width="13.6640625" style="5" customWidth="1"/>
    <col min="9" max="9" width="8.6640625" style="5"/>
    <col min="10" max="10" width="29.1640625" style="5" customWidth="1"/>
    <col min="11" max="11" width="11.33203125" style="5" customWidth="1"/>
    <col min="12" max="12" width="8.6640625" style="5"/>
    <col min="13" max="13" width="30.33203125" style="5" customWidth="1"/>
    <col min="14" max="14" width="9.83203125" style="5" customWidth="1"/>
    <col min="15" max="16384" width="8.6640625" style="5"/>
  </cols>
  <sheetData>
    <row r="1" spans="1:14" ht="16" thickBot="1" x14ac:dyDescent="0.25">
      <c r="A1" s="54" t="s">
        <v>4</v>
      </c>
      <c r="B1" s="55"/>
      <c r="C1" s="55"/>
      <c r="D1" s="55"/>
      <c r="E1" s="55"/>
      <c r="F1" s="55"/>
      <c r="G1" s="55"/>
      <c r="H1" s="55"/>
    </row>
    <row r="2" spans="1:14" ht="16" thickBot="1" x14ac:dyDescent="0.25">
      <c r="A2" s="56" t="s">
        <v>5</v>
      </c>
      <c r="B2" s="57"/>
      <c r="C2" s="55"/>
      <c r="D2" s="55"/>
      <c r="E2" s="58"/>
      <c r="F2" s="55"/>
      <c r="G2" s="55"/>
      <c r="H2" s="55"/>
      <c r="J2" s="55"/>
      <c r="K2" s="55"/>
    </row>
    <row r="3" spans="1:14" ht="15" x14ac:dyDescent="0.2">
      <c r="A3" s="55"/>
      <c r="B3" s="58"/>
      <c r="C3" s="55"/>
      <c r="D3" s="55"/>
      <c r="E3" s="58"/>
      <c r="F3" s="55"/>
      <c r="G3" s="55"/>
      <c r="H3" s="55"/>
      <c r="J3" s="55"/>
      <c r="K3" s="58"/>
    </row>
    <row r="4" spans="1:14" ht="15" x14ac:dyDescent="0.2">
      <c r="A4" s="55" t="s">
        <v>6</v>
      </c>
      <c r="B4" s="58" t="s">
        <v>26</v>
      </c>
      <c r="C4" s="55"/>
      <c r="D4" s="55" t="s">
        <v>6</v>
      </c>
      <c r="E4" s="58" t="s">
        <v>77</v>
      </c>
      <c r="F4" s="55"/>
      <c r="G4" s="55" t="s">
        <v>6</v>
      </c>
      <c r="H4" s="55">
        <v>99</v>
      </c>
      <c r="J4" s="55" t="s">
        <v>6</v>
      </c>
      <c r="K4" s="58" t="s">
        <v>27</v>
      </c>
      <c r="M4" s="55" t="s">
        <v>6</v>
      </c>
      <c r="N4" s="59" t="s">
        <v>78</v>
      </c>
    </row>
    <row r="5" spans="1:14" ht="15" x14ac:dyDescent="0.2">
      <c r="A5" s="55"/>
      <c r="B5" s="55"/>
      <c r="C5" s="55"/>
      <c r="D5" s="55"/>
      <c r="E5" s="55"/>
      <c r="F5" s="55"/>
      <c r="G5" s="55"/>
      <c r="H5" s="55"/>
      <c r="J5" s="55"/>
      <c r="K5" s="55"/>
      <c r="M5" s="55"/>
      <c r="N5" s="55"/>
    </row>
    <row r="6" spans="1:14" ht="15" x14ac:dyDescent="0.2">
      <c r="A6" s="60" t="s">
        <v>7</v>
      </c>
      <c r="B6" s="61"/>
      <c r="C6" s="55"/>
      <c r="D6" s="60" t="s">
        <v>7</v>
      </c>
      <c r="E6" s="61"/>
      <c r="F6" s="55"/>
      <c r="G6" s="60" t="s">
        <v>7</v>
      </c>
      <c r="H6" s="61"/>
      <c r="J6" s="60" t="s">
        <v>7</v>
      </c>
      <c r="K6" s="61"/>
      <c r="M6" s="60" t="s">
        <v>7</v>
      </c>
      <c r="N6" s="61"/>
    </row>
    <row r="7" spans="1:14" ht="15" x14ac:dyDescent="0.2">
      <c r="A7" s="55"/>
      <c r="B7" s="62"/>
      <c r="C7" s="55"/>
      <c r="D7" s="55"/>
      <c r="E7" s="62"/>
      <c r="F7" s="55"/>
      <c r="G7" s="55"/>
      <c r="H7" s="62"/>
      <c r="J7" s="55"/>
      <c r="K7" s="63"/>
      <c r="M7" s="55"/>
      <c r="N7" s="62"/>
    </row>
    <row r="8" spans="1:14" ht="15" x14ac:dyDescent="0.2">
      <c r="A8" s="64" t="s">
        <v>8</v>
      </c>
      <c r="B8" s="61">
        <v>0</v>
      </c>
      <c r="C8" s="55"/>
      <c r="D8" s="64" t="s">
        <v>8</v>
      </c>
      <c r="E8" s="61"/>
      <c r="F8" s="55"/>
      <c r="G8" s="64" t="s">
        <v>8</v>
      </c>
      <c r="H8" s="61">
        <v>0</v>
      </c>
      <c r="J8" s="64" t="s">
        <v>8</v>
      </c>
      <c r="K8" s="61"/>
      <c r="M8" s="64" t="s">
        <v>8</v>
      </c>
      <c r="N8" s="61">
        <v>0</v>
      </c>
    </row>
    <row r="9" spans="1:14" ht="15" x14ac:dyDescent="0.2">
      <c r="A9" s="55"/>
      <c r="B9" s="62"/>
      <c r="C9" s="55"/>
      <c r="D9" s="55"/>
      <c r="E9" s="62"/>
      <c r="F9" s="55"/>
      <c r="G9" s="55"/>
      <c r="H9" s="62"/>
      <c r="J9" s="55"/>
      <c r="K9" s="62"/>
      <c r="M9" s="55"/>
      <c r="N9" s="62"/>
    </row>
    <row r="10" spans="1:14" ht="15" x14ac:dyDescent="0.2">
      <c r="A10" s="55" t="s">
        <v>9</v>
      </c>
      <c r="B10" s="65">
        <f>(B6-B8)*0.01</f>
        <v>0</v>
      </c>
      <c r="C10" s="55"/>
      <c r="D10" s="55" t="s">
        <v>9</v>
      </c>
      <c r="E10" s="65">
        <f>(E6-E8)*0.01</f>
        <v>0</v>
      </c>
      <c r="F10" s="55"/>
      <c r="G10" s="55" t="s">
        <v>9</v>
      </c>
      <c r="H10" s="65">
        <f>(H6-H8)*0.01</f>
        <v>0</v>
      </c>
      <c r="J10" s="55" t="s">
        <v>9</v>
      </c>
      <c r="K10" s="65">
        <f>(K6-K8)*0.01</f>
        <v>0</v>
      </c>
      <c r="M10" s="55" t="s">
        <v>9</v>
      </c>
      <c r="N10" s="65">
        <f>(N6-N8)*0.01</f>
        <v>0</v>
      </c>
    </row>
    <row r="11" spans="1:14" ht="15" x14ac:dyDescent="0.2">
      <c r="A11" s="55"/>
      <c r="B11" s="65"/>
      <c r="C11" s="55"/>
      <c r="D11" s="55"/>
      <c r="E11" s="65"/>
      <c r="F11" s="55"/>
      <c r="G11" s="55"/>
      <c r="H11" s="65"/>
      <c r="J11" s="55"/>
      <c r="K11" s="65"/>
      <c r="M11" s="55"/>
      <c r="N11" s="65"/>
    </row>
    <row r="12" spans="1:14" ht="15" x14ac:dyDescent="0.2">
      <c r="A12" s="66" t="s">
        <v>10</v>
      </c>
      <c r="B12" s="61"/>
      <c r="C12" s="55"/>
      <c r="D12" s="66" t="s">
        <v>10</v>
      </c>
      <c r="E12" s="61"/>
      <c r="F12" s="55"/>
      <c r="G12" s="66" t="s">
        <v>10</v>
      </c>
      <c r="H12" s="61"/>
      <c r="J12" s="66" t="s">
        <v>10</v>
      </c>
      <c r="K12" s="61"/>
      <c r="M12" s="66" t="s">
        <v>10</v>
      </c>
      <c r="N12" s="61"/>
    </row>
    <row r="13" spans="1:14" ht="15" x14ac:dyDescent="0.2">
      <c r="A13" s="67" t="s">
        <v>11</v>
      </c>
      <c r="B13" s="68">
        <f>+B12/2088</f>
        <v>0</v>
      </c>
      <c r="C13" s="55"/>
      <c r="D13" s="67" t="s">
        <v>11</v>
      </c>
      <c r="E13" s="68">
        <f>+E12/2088</f>
        <v>0</v>
      </c>
      <c r="F13" s="55"/>
      <c r="G13" s="67" t="s">
        <v>11</v>
      </c>
      <c r="H13" s="68">
        <f>+H12/2088</f>
        <v>0</v>
      </c>
      <c r="J13" s="67" t="s">
        <v>11</v>
      </c>
      <c r="K13" s="68">
        <f>+K12/2088</f>
        <v>0</v>
      </c>
      <c r="M13" s="67" t="s">
        <v>11</v>
      </c>
      <c r="N13" s="68">
        <f>+N12/2088</f>
        <v>0</v>
      </c>
    </row>
    <row r="14" spans="1:14" ht="15" x14ac:dyDescent="0.2">
      <c r="A14" s="67" t="s">
        <v>12</v>
      </c>
      <c r="B14" s="69">
        <f>ROUNDDOWN(B13,0)</f>
        <v>0</v>
      </c>
      <c r="C14" s="55"/>
      <c r="D14" s="67" t="s">
        <v>12</v>
      </c>
      <c r="E14" s="69">
        <f>ROUNDDOWN(E13,0)</f>
        <v>0</v>
      </c>
      <c r="F14" s="55"/>
      <c r="G14" s="67" t="s">
        <v>12</v>
      </c>
      <c r="H14" s="69">
        <f>ROUNDDOWN(H13,0)</f>
        <v>0</v>
      </c>
      <c r="J14" s="67" t="s">
        <v>12</v>
      </c>
      <c r="K14" s="69">
        <f>ROUNDDOWN(K13,0)</f>
        <v>0</v>
      </c>
      <c r="M14" s="67" t="s">
        <v>12</v>
      </c>
      <c r="N14" s="69">
        <f>ROUNDDOWN(N13,0)</f>
        <v>0</v>
      </c>
    </row>
    <row r="15" spans="1:14" ht="15" x14ac:dyDescent="0.2">
      <c r="A15" s="55"/>
      <c r="B15" s="55"/>
      <c r="C15" s="55"/>
      <c r="D15" s="55"/>
      <c r="E15" s="55"/>
      <c r="F15" s="55"/>
      <c r="G15" s="55"/>
      <c r="H15" s="55"/>
      <c r="J15" s="55"/>
      <c r="K15" s="55"/>
      <c r="M15" s="55"/>
      <c r="N15" s="55"/>
    </row>
    <row r="16" spans="1:14" ht="15" x14ac:dyDescent="0.2">
      <c r="A16" s="55" t="s">
        <v>28</v>
      </c>
      <c r="B16" s="55">
        <f>IF(B14&lt;16,B14,16)</f>
        <v>0</v>
      </c>
      <c r="C16" s="55"/>
      <c r="D16" s="55" t="s">
        <v>28</v>
      </c>
      <c r="E16" s="55">
        <f>IF(E14&lt;16,E14,16)</f>
        <v>0</v>
      </c>
      <c r="F16" s="55"/>
      <c r="G16" s="55" t="s">
        <v>28</v>
      </c>
      <c r="H16" s="55">
        <f>IF(H14&lt;16,H14,16)</f>
        <v>0</v>
      </c>
      <c r="J16" s="55" t="s">
        <v>28</v>
      </c>
      <c r="K16" s="55">
        <f>IF(K14&lt;16,K14,16)</f>
        <v>0</v>
      </c>
      <c r="M16" s="55" t="s">
        <v>28</v>
      </c>
      <c r="N16" s="55">
        <f>IF(N14&lt;16,N14,16)</f>
        <v>0</v>
      </c>
    </row>
    <row r="17" spans="1:14" ht="15" x14ac:dyDescent="0.2">
      <c r="A17" s="55" t="s">
        <v>29</v>
      </c>
      <c r="B17" s="55">
        <f>+B16*40</f>
        <v>0</v>
      </c>
      <c r="C17" s="55"/>
      <c r="D17" s="55" t="s">
        <v>29</v>
      </c>
      <c r="E17" s="55">
        <f>+E16*40</f>
        <v>0</v>
      </c>
      <c r="F17" s="55"/>
      <c r="G17" s="55" t="s">
        <v>29</v>
      </c>
      <c r="H17" s="55">
        <f>+H16*40</f>
        <v>0</v>
      </c>
      <c r="J17" s="55" t="s">
        <v>29</v>
      </c>
      <c r="K17" s="55">
        <f>+K16*40</f>
        <v>0</v>
      </c>
      <c r="M17" s="55" t="s">
        <v>29</v>
      </c>
      <c r="N17" s="55">
        <f>+N16*40</f>
        <v>0</v>
      </c>
    </row>
    <row r="18" spans="1:14" ht="15" x14ac:dyDescent="0.2">
      <c r="A18" s="55"/>
      <c r="B18" s="55"/>
      <c r="C18" s="55"/>
      <c r="D18" s="55"/>
      <c r="E18" s="55"/>
      <c r="F18" s="55"/>
      <c r="G18" s="55"/>
      <c r="H18" s="55"/>
      <c r="J18" s="55"/>
      <c r="K18" s="55"/>
      <c r="M18" s="55"/>
      <c r="N18" s="55"/>
    </row>
    <row r="19" spans="1:14" ht="15" x14ac:dyDescent="0.2">
      <c r="A19" s="70" t="s">
        <v>13</v>
      </c>
      <c r="B19" s="71"/>
      <c r="C19" s="55"/>
      <c r="D19" s="70" t="s">
        <v>13</v>
      </c>
      <c r="E19" s="71"/>
      <c r="F19" s="55"/>
      <c r="G19" s="70" t="s">
        <v>13</v>
      </c>
      <c r="H19" s="71"/>
      <c r="J19" s="70" t="s">
        <v>13</v>
      </c>
      <c r="K19" s="71"/>
      <c r="M19" s="70" t="s">
        <v>13</v>
      </c>
      <c r="N19" s="71"/>
    </row>
    <row r="20" spans="1:14" ht="15" x14ac:dyDescent="0.2">
      <c r="A20" s="55" t="s">
        <v>30</v>
      </c>
      <c r="B20" s="72">
        <f>(B19/2088)</f>
        <v>0</v>
      </c>
      <c r="C20" s="55"/>
      <c r="D20" s="55" t="s">
        <v>30</v>
      </c>
      <c r="E20" s="72">
        <f>(E19/2088)</f>
        <v>0</v>
      </c>
      <c r="F20" s="55"/>
      <c r="G20" s="55" t="s">
        <v>30</v>
      </c>
      <c r="H20" s="72">
        <f>(H19/2088)</f>
        <v>0</v>
      </c>
      <c r="J20" s="55" t="s">
        <v>30</v>
      </c>
      <c r="K20" s="72">
        <f>(K19/2088)</f>
        <v>0</v>
      </c>
      <c r="M20" s="55" t="s">
        <v>30</v>
      </c>
      <c r="N20" s="72">
        <f>(N19/2088)</f>
        <v>0</v>
      </c>
    </row>
    <row r="21" spans="1:14" ht="15" x14ac:dyDescent="0.2">
      <c r="A21" s="55"/>
      <c r="B21" s="55"/>
      <c r="C21" s="55"/>
      <c r="D21" s="55"/>
      <c r="E21" s="55"/>
      <c r="F21" s="55"/>
      <c r="G21" s="55"/>
      <c r="H21" s="55"/>
      <c r="J21" s="55"/>
      <c r="K21" s="55"/>
      <c r="M21" s="55"/>
      <c r="N21" s="55"/>
    </row>
    <row r="22" spans="1:14" ht="16" thickBot="1" x14ac:dyDescent="0.25">
      <c r="A22" s="73" t="s">
        <v>14</v>
      </c>
      <c r="B22" s="4">
        <f>(B20*B17)*B10</f>
        <v>0</v>
      </c>
      <c r="C22" s="55"/>
      <c r="D22" s="73" t="s">
        <v>14</v>
      </c>
      <c r="E22" s="4">
        <f>(E20*E17)*E10</f>
        <v>0</v>
      </c>
      <c r="F22" s="55"/>
      <c r="G22" s="73" t="s">
        <v>14</v>
      </c>
      <c r="H22" s="4">
        <f>(H20*H17)*H10</f>
        <v>0</v>
      </c>
      <c r="J22" s="73" t="s">
        <v>14</v>
      </c>
      <c r="K22" s="4">
        <f>(K20*K17)*K10</f>
        <v>0</v>
      </c>
      <c r="M22" s="73" t="s">
        <v>14</v>
      </c>
      <c r="N22" s="4">
        <f>(N20*N17)*N10</f>
        <v>0</v>
      </c>
    </row>
    <row r="23" spans="1:14" ht="30" customHeight="1" thickTop="1" x14ac:dyDescent="0.2">
      <c r="A23" s="55"/>
      <c r="B23" s="55"/>
      <c r="C23" s="55"/>
      <c r="D23" s="55"/>
      <c r="E23" s="55"/>
      <c r="F23" s="55"/>
      <c r="G23" s="55"/>
      <c r="H23" s="55"/>
      <c r="J23" s="55"/>
      <c r="K23" s="55"/>
      <c r="M23" s="55"/>
      <c r="N23" s="55"/>
    </row>
    <row r="24" spans="1:14" ht="15" x14ac:dyDescent="0.2">
      <c r="A24" s="55"/>
      <c r="B24" s="58" t="s">
        <v>26</v>
      </c>
      <c r="C24" s="55"/>
      <c r="D24" s="58"/>
      <c r="E24" s="58" t="s">
        <v>77</v>
      </c>
      <c r="F24" s="58"/>
      <c r="G24" s="58"/>
      <c r="H24" s="58">
        <v>99</v>
      </c>
      <c r="J24" s="58"/>
      <c r="K24" s="58" t="s">
        <v>27</v>
      </c>
      <c r="M24" s="58"/>
      <c r="N24" s="58" t="s">
        <v>78</v>
      </c>
    </row>
    <row r="25" spans="1:14" ht="15" x14ac:dyDescent="0.2">
      <c r="A25" s="74" t="s">
        <v>31</v>
      </c>
      <c r="B25" s="55"/>
      <c r="C25" s="55"/>
      <c r="D25" s="74" t="s">
        <v>15</v>
      </c>
      <c r="E25" s="55"/>
      <c r="F25" s="55"/>
      <c r="G25" s="74" t="s">
        <v>15</v>
      </c>
      <c r="H25" s="55"/>
      <c r="J25" s="74" t="s">
        <v>15</v>
      </c>
      <c r="K25" s="55"/>
      <c r="M25" s="74" t="s">
        <v>15</v>
      </c>
      <c r="N25" s="55"/>
    </row>
    <row r="26" spans="1:14" ht="15" x14ac:dyDescent="0.2">
      <c r="A26" s="55"/>
      <c r="B26" s="55"/>
      <c r="C26" s="55"/>
      <c r="D26" s="55"/>
      <c r="E26" s="55"/>
      <c r="F26" s="55"/>
      <c r="G26" s="55"/>
      <c r="H26" s="55"/>
    </row>
    <row r="27" spans="1:14" ht="15" x14ac:dyDescent="0.2">
      <c r="A27" s="60" t="s">
        <v>7</v>
      </c>
      <c r="B27" s="61">
        <v>0</v>
      </c>
      <c r="C27" s="55"/>
      <c r="D27" s="55"/>
      <c r="E27" s="55"/>
      <c r="F27" s="55"/>
      <c r="G27" s="55"/>
      <c r="H27" s="55"/>
      <c r="J27" s="55"/>
      <c r="K27" s="55"/>
    </row>
    <row r="28" spans="1:14" ht="15" x14ac:dyDescent="0.2">
      <c r="A28" s="55"/>
      <c r="B28" s="62"/>
      <c r="C28" s="55"/>
      <c r="D28" s="55"/>
      <c r="E28" s="55"/>
      <c r="F28" s="55"/>
      <c r="G28" s="55"/>
      <c r="H28" s="55"/>
    </row>
    <row r="29" spans="1:14" ht="15" x14ac:dyDescent="0.2">
      <c r="A29" s="64" t="s">
        <v>8</v>
      </c>
      <c r="B29" s="61">
        <v>0</v>
      </c>
      <c r="C29" s="55"/>
      <c r="D29" s="55"/>
      <c r="E29" s="55"/>
      <c r="F29" s="55"/>
      <c r="G29" s="55"/>
      <c r="H29" s="55"/>
    </row>
    <row r="30" spans="1:14" ht="15" x14ac:dyDescent="0.2">
      <c r="A30" s="55"/>
      <c r="B30" s="62"/>
      <c r="C30" s="55"/>
      <c r="D30" s="55"/>
      <c r="E30" s="55"/>
      <c r="F30" s="55"/>
      <c r="G30" s="55"/>
      <c r="H30" s="55"/>
    </row>
    <row r="31" spans="1:14" ht="15" x14ac:dyDescent="0.2">
      <c r="A31" s="55" t="s">
        <v>9</v>
      </c>
      <c r="B31" s="65">
        <f>(B27-B29)*0.01</f>
        <v>0</v>
      </c>
      <c r="C31" s="55"/>
      <c r="D31" s="55"/>
      <c r="E31" s="55"/>
      <c r="F31" s="55"/>
      <c r="G31" s="55"/>
      <c r="H31" s="55"/>
    </row>
    <row r="32" spans="1:14" ht="15" x14ac:dyDescent="0.2">
      <c r="A32" s="55"/>
      <c r="B32" s="62"/>
      <c r="C32" s="55"/>
      <c r="D32" s="55"/>
      <c r="E32" s="55"/>
      <c r="F32" s="55"/>
      <c r="G32" s="55"/>
      <c r="H32" s="55"/>
    </row>
    <row r="33" spans="1:8" ht="15" x14ac:dyDescent="0.2">
      <c r="A33" s="66" t="s">
        <v>10</v>
      </c>
      <c r="B33" s="61">
        <v>0</v>
      </c>
      <c r="C33" s="55"/>
      <c r="D33" s="55"/>
      <c r="E33" s="55"/>
      <c r="F33" s="55"/>
      <c r="G33" s="55"/>
      <c r="H33" s="55"/>
    </row>
    <row r="34" spans="1:8" ht="15" x14ac:dyDescent="0.2">
      <c r="A34" s="67" t="s">
        <v>11</v>
      </c>
      <c r="B34" s="68">
        <f>+B33/2088</f>
        <v>0</v>
      </c>
      <c r="C34" s="55"/>
      <c r="D34" s="55"/>
      <c r="E34" s="55"/>
      <c r="F34" s="55"/>
      <c r="G34" s="55"/>
      <c r="H34" s="55"/>
    </row>
    <row r="35" spans="1:8" ht="15" x14ac:dyDescent="0.2">
      <c r="A35" s="67" t="s">
        <v>12</v>
      </c>
      <c r="B35" s="69">
        <f>ROUNDDOWN(B34,0)</f>
        <v>0</v>
      </c>
      <c r="C35" s="55"/>
      <c r="D35" s="55"/>
      <c r="E35" s="55"/>
      <c r="F35" s="55"/>
      <c r="G35" s="55"/>
      <c r="H35" s="55"/>
    </row>
    <row r="36" spans="1:8" ht="15" x14ac:dyDescent="0.2">
      <c r="A36" s="55"/>
      <c r="B36" s="55"/>
      <c r="C36" s="55"/>
      <c r="D36" s="55"/>
      <c r="E36" s="55"/>
      <c r="F36" s="55"/>
      <c r="G36" s="55"/>
      <c r="H36" s="55"/>
    </row>
    <row r="37" spans="1:8" ht="15" x14ac:dyDescent="0.2">
      <c r="A37" s="55" t="s">
        <v>28</v>
      </c>
      <c r="B37" s="55">
        <f>IF(B35&lt;5,0,IF(B35&lt;13,4,IF(B35&gt;12,8,8)))</f>
        <v>0</v>
      </c>
      <c r="C37" s="55"/>
      <c r="D37" s="55"/>
      <c r="E37" s="55"/>
      <c r="F37" s="55"/>
      <c r="G37" s="55"/>
      <c r="H37" s="55"/>
    </row>
    <row r="38" spans="1:8" ht="15" x14ac:dyDescent="0.2">
      <c r="A38" s="55" t="s">
        <v>29</v>
      </c>
      <c r="B38" s="55">
        <f>+B37*40</f>
        <v>0</v>
      </c>
      <c r="C38" s="55"/>
      <c r="D38" s="55"/>
      <c r="E38" s="55"/>
      <c r="F38" s="55"/>
      <c r="G38" s="55"/>
      <c r="H38" s="55"/>
    </row>
    <row r="39" spans="1:8" ht="15" x14ac:dyDescent="0.2">
      <c r="A39" s="55"/>
      <c r="B39" s="55"/>
      <c r="C39" s="55"/>
      <c r="D39" s="55"/>
      <c r="E39" s="55"/>
      <c r="F39" s="55"/>
      <c r="G39" s="55"/>
      <c r="H39" s="55"/>
    </row>
    <row r="40" spans="1:8" ht="15" x14ac:dyDescent="0.2">
      <c r="A40" s="70" t="s">
        <v>13</v>
      </c>
      <c r="B40" s="71">
        <v>0</v>
      </c>
      <c r="C40" s="55"/>
      <c r="D40" s="55"/>
      <c r="E40" s="55"/>
      <c r="F40" s="55"/>
      <c r="G40" s="55"/>
      <c r="H40" s="55"/>
    </row>
    <row r="41" spans="1:8" ht="15" x14ac:dyDescent="0.2">
      <c r="A41" s="55" t="s">
        <v>30</v>
      </c>
      <c r="B41" s="72">
        <f>(B40/2088)</f>
        <v>0</v>
      </c>
      <c r="C41" s="55"/>
      <c r="D41" s="55"/>
      <c r="E41" s="55"/>
      <c r="F41" s="55"/>
      <c r="G41" s="55"/>
      <c r="H41" s="55"/>
    </row>
    <row r="42" spans="1:8" ht="15" x14ac:dyDescent="0.2">
      <c r="A42" s="55"/>
      <c r="B42" s="55"/>
      <c r="C42" s="55"/>
      <c r="D42" s="55"/>
      <c r="E42" s="55"/>
      <c r="F42" s="55"/>
      <c r="G42" s="55"/>
      <c r="H42" s="55"/>
    </row>
    <row r="43" spans="1:8" ht="16" thickBot="1" x14ac:dyDescent="0.25">
      <c r="A43" s="73" t="s">
        <v>14</v>
      </c>
      <c r="B43" s="4">
        <f>(B41*B38)*B31</f>
        <v>0</v>
      </c>
      <c r="C43" s="55"/>
      <c r="D43" s="55"/>
      <c r="E43" s="55"/>
      <c r="F43" s="55"/>
      <c r="G43" s="55"/>
      <c r="H43" s="55"/>
    </row>
    <row r="44" spans="1:8" ht="16" thickTop="1" x14ac:dyDescent="0.2">
      <c r="A44" s="55"/>
      <c r="B44" s="55"/>
      <c r="C44" s="55"/>
      <c r="D44" s="67"/>
      <c r="E44" s="67"/>
      <c r="F44" s="55"/>
      <c r="G44" s="55"/>
      <c r="H44" s="55"/>
    </row>
    <row r="45" spans="1:8" ht="128" x14ac:dyDescent="0.2">
      <c r="A45" s="75" t="s">
        <v>32</v>
      </c>
      <c r="B45" s="55"/>
      <c r="C45" s="55"/>
      <c r="D45" s="55"/>
      <c r="E45" s="55"/>
      <c r="F45" s="55"/>
      <c r="G45" s="55"/>
      <c r="H45" s="55"/>
    </row>
    <row r="46" spans="1:8" ht="15" x14ac:dyDescent="0.2">
      <c r="A46" s="55"/>
      <c r="B46" s="55"/>
      <c r="C46" s="55"/>
      <c r="D46" s="55"/>
      <c r="E46" s="55"/>
      <c r="F46" s="55"/>
      <c r="G46" s="55"/>
      <c r="H46" s="55"/>
    </row>
    <row r="47" spans="1:8" ht="15" x14ac:dyDescent="0.2">
      <c r="A47" s="55"/>
      <c r="B47" s="55"/>
      <c r="C47" s="55"/>
      <c r="D47" s="55"/>
      <c r="E47" s="55"/>
      <c r="F47" s="55"/>
      <c r="G47" s="55"/>
      <c r="H47" s="55"/>
    </row>
    <row r="48" spans="1:8" ht="15" x14ac:dyDescent="0.2">
      <c r="A48" s="55"/>
      <c r="B48" s="55"/>
      <c r="C48" s="55"/>
      <c r="D48" s="55"/>
      <c r="E48" s="55"/>
      <c r="F48" s="55"/>
      <c r="G48" s="55"/>
      <c r="H48" s="55"/>
    </row>
    <row r="49" spans="1:8" ht="15" x14ac:dyDescent="0.2">
      <c r="A49" s="55"/>
      <c r="B49" s="55"/>
      <c r="C49" s="55"/>
      <c r="D49" s="55"/>
      <c r="E49" s="55"/>
      <c r="F49" s="55"/>
      <c r="G49" s="55"/>
      <c r="H49" s="55"/>
    </row>
    <row r="50" spans="1:8" ht="15" x14ac:dyDescent="0.2">
      <c r="A50" s="55"/>
      <c r="B50" s="55"/>
      <c r="C50" s="55"/>
      <c r="D50" s="55"/>
      <c r="E50" s="55"/>
      <c r="F50" s="55"/>
      <c r="G50" s="55"/>
      <c r="H50" s="55"/>
    </row>
    <row r="51" spans="1:8" ht="15" x14ac:dyDescent="0.2">
      <c r="A51" s="55"/>
      <c r="B51" s="55"/>
      <c r="C51" s="55"/>
      <c r="D51" s="55"/>
      <c r="E51" s="55"/>
      <c r="F51" s="55"/>
      <c r="G51" s="55"/>
      <c r="H51" s="55"/>
    </row>
    <row r="52" spans="1:8" ht="15" x14ac:dyDescent="0.2">
      <c r="A52" s="55"/>
      <c r="B52" s="55"/>
      <c r="C52" s="55"/>
      <c r="D52" s="55"/>
      <c r="E52" s="55"/>
      <c r="F52" s="55"/>
      <c r="G52" s="55"/>
      <c r="H52" s="55"/>
    </row>
    <row r="53" spans="1:8" ht="15" x14ac:dyDescent="0.2">
      <c r="A53" s="55"/>
      <c r="B53" s="55"/>
      <c r="C53" s="55"/>
      <c r="D53" s="55"/>
      <c r="E53" s="55"/>
      <c r="F53" s="55"/>
      <c r="G53" s="55"/>
      <c r="H53" s="55"/>
    </row>
    <row r="54" spans="1:8" ht="15" x14ac:dyDescent="0.2">
      <c r="A54" s="55"/>
      <c r="B54" s="55"/>
      <c r="C54" s="55"/>
      <c r="D54" s="55"/>
      <c r="E54" s="55"/>
      <c r="F54" s="55"/>
      <c r="G54" s="55"/>
      <c r="H54" s="55"/>
    </row>
    <row r="55" spans="1:8" ht="15" x14ac:dyDescent="0.2">
      <c r="A55" s="55"/>
      <c r="B55" s="55"/>
      <c r="C55" s="55"/>
      <c r="D55" s="55"/>
      <c r="E55" s="55"/>
      <c r="F55" s="55"/>
      <c r="G55" s="55"/>
      <c r="H55" s="55"/>
    </row>
    <row r="56" spans="1:8" ht="15" x14ac:dyDescent="0.2">
      <c r="A56" s="55"/>
      <c r="B56" s="55"/>
      <c r="C56" s="55"/>
      <c r="D56" s="55"/>
      <c r="E56" s="55"/>
      <c r="F56" s="55"/>
      <c r="G56" s="55"/>
      <c r="H56" s="55"/>
    </row>
    <row r="57" spans="1:8" ht="15" x14ac:dyDescent="0.2">
      <c r="A57" s="55"/>
      <c r="B57" s="55"/>
      <c r="C57" s="55"/>
      <c r="D57" s="55"/>
      <c r="E57" s="55"/>
      <c r="F57" s="55"/>
      <c r="G57" s="55"/>
      <c r="H57" s="55"/>
    </row>
    <row r="58" spans="1:8" ht="15" x14ac:dyDescent="0.2">
      <c r="A58" s="55"/>
      <c r="B58" s="55"/>
      <c r="C58" s="55"/>
      <c r="D58" s="55"/>
      <c r="E58" s="55"/>
      <c r="F58" s="55"/>
      <c r="G58" s="55"/>
      <c r="H58" s="55"/>
    </row>
    <row r="59" spans="1:8" ht="15" x14ac:dyDescent="0.2">
      <c r="A59" s="55"/>
      <c r="B59" s="55"/>
      <c r="C59" s="55"/>
      <c r="D59" s="55"/>
      <c r="E59" s="55"/>
      <c r="F59" s="55"/>
      <c r="G59" s="55"/>
      <c r="H59" s="55"/>
    </row>
    <row r="60" spans="1:8" ht="15" x14ac:dyDescent="0.2">
      <c r="A60" s="55"/>
      <c r="B60" s="55"/>
      <c r="C60" s="55"/>
      <c r="D60" s="55"/>
      <c r="E60" s="55"/>
      <c r="F60" s="55"/>
      <c r="G60" s="55"/>
      <c r="H60" s="55"/>
    </row>
    <row r="61" spans="1:8" ht="15" x14ac:dyDescent="0.2">
      <c r="A61" s="55"/>
      <c r="B61" s="55"/>
      <c r="C61" s="55"/>
      <c r="D61" s="55"/>
      <c r="E61" s="55"/>
      <c r="F61" s="55"/>
      <c r="G61" s="55"/>
      <c r="H61" s="55"/>
    </row>
    <row r="62" spans="1:8" ht="15" x14ac:dyDescent="0.2">
      <c r="A62" s="55"/>
      <c r="B62" s="55"/>
      <c r="C62" s="55"/>
      <c r="D62" s="55"/>
      <c r="E62" s="55"/>
      <c r="F62" s="55"/>
      <c r="G62" s="55"/>
      <c r="H62" s="55"/>
    </row>
    <row r="63" spans="1:8" ht="15" x14ac:dyDescent="0.2">
      <c r="A63" s="55"/>
      <c r="B63" s="55"/>
      <c r="C63" s="55"/>
      <c r="D63" s="55"/>
      <c r="E63" s="55"/>
      <c r="F63" s="55"/>
      <c r="G63" s="55"/>
      <c r="H63" s="55"/>
    </row>
    <row r="64" spans="1:8" ht="15" x14ac:dyDescent="0.2">
      <c r="A64" s="55"/>
      <c r="B64" s="55"/>
      <c r="C64" s="55"/>
      <c r="D64" s="55"/>
      <c r="E64" s="55"/>
      <c r="F64" s="55"/>
      <c r="G64" s="55"/>
      <c r="H64" s="55"/>
    </row>
    <row r="65" spans="1:8" ht="15" x14ac:dyDescent="0.2">
      <c r="A65" s="55"/>
      <c r="B65" s="55"/>
      <c r="C65" s="55"/>
      <c r="D65" s="55"/>
      <c r="E65" s="55"/>
      <c r="F65" s="55"/>
      <c r="G65" s="55"/>
      <c r="H65" s="55"/>
    </row>
    <row r="66" spans="1:8" ht="15" x14ac:dyDescent="0.2">
      <c r="A66" s="55"/>
      <c r="B66" s="55"/>
      <c r="C66" s="55"/>
      <c r="D66" s="55"/>
      <c r="E66" s="55"/>
      <c r="F66" s="55"/>
      <c r="G66" s="55"/>
      <c r="H66" s="55"/>
    </row>
    <row r="67" spans="1:8" ht="15" x14ac:dyDescent="0.2">
      <c r="A67" s="55"/>
      <c r="B67" s="55"/>
      <c r="C67" s="55"/>
      <c r="D67" s="55"/>
      <c r="E67" s="55"/>
      <c r="F67" s="55"/>
      <c r="G67" s="55"/>
      <c r="H67" s="55"/>
    </row>
    <row r="68" spans="1:8" ht="15" x14ac:dyDescent="0.2">
      <c r="A68" s="55"/>
      <c r="B68" s="55"/>
      <c r="C68" s="55"/>
      <c r="D68" s="55"/>
      <c r="E68" s="55"/>
      <c r="F68" s="55"/>
      <c r="G68" s="55"/>
      <c r="H68" s="55"/>
    </row>
    <row r="69" spans="1:8" ht="15" x14ac:dyDescent="0.2">
      <c r="A69" s="55"/>
      <c r="B69" s="55"/>
      <c r="C69" s="55"/>
      <c r="D69" s="55"/>
      <c r="E69" s="55"/>
      <c r="F69" s="55"/>
      <c r="G69" s="55"/>
      <c r="H69" s="55"/>
    </row>
    <row r="70" spans="1:8" ht="15" x14ac:dyDescent="0.2">
      <c r="A70" s="55"/>
      <c r="B70" s="55"/>
      <c r="C70" s="55"/>
      <c r="D70" s="55"/>
      <c r="E70" s="55"/>
      <c r="F70" s="55"/>
      <c r="G70" s="55"/>
      <c r="H70" s="55"/>
    </row>
    <row r="71" spans="1:8" ht="15" x14ac:dyDescent="0.2">
      <c r="A71" s="55"/>
      <c r="B71" s="55"/>
      <c r="C71" s="55"/>
      <c r="D71" s="55"/>
      <c r="E71" s="55"/>
      <c r="F71" s="55"/>
      <c r="G71" s="55"/>
      <c r="H71" s="55"/>
    </row>
    <row r="72" spans="1:8" ht="15" x14ac:dyDescent="0.2">
      <c r="A72" s="55"/>
      <c r="B72" s="55"/>
      <c r="C72" s="55"/>
      <c r="D72" s="55"/>
      <c r="E72" s="55"/>
      <c r="F72" s="55"/>
      <c r="G72" s="55"/>
      <c r="H72" s="55"/>
    </row>
    <row r="73" spans="1:8" ht="15" x14ac:dyDescent="0.2">
      <c r="A73" s="55"/>
      <c r="B73" s="55"/>
      <c r="C73" s="55"/>
      <c r="D73" s="55"/>
      <c r="E73" s="55"/>
      <c r="F73" s="55"/>
      <c r="G73" s="55"/>
      <c r="H73" s="55"/>
    </row>
    <row r="74" spans="1:8" ht="15" x14ac:dyDescent="0.2">
      <c r="A74" s="55"/>
      <c r="B74" s="55"/>
      <c r="C74" s="55"/>
      <c r="D74" s="55"/>
      <c r="E74" s="55"/>
      <c r="F74" s="55"/>
      <c r="G74" s="55"/>
      <c r="H74" s="55"/>
    </row>
    <row r="75" spans="1:8" ht="15" x14ac:dyDescent="0.2">
      <c r="A75" s="55"/>
      <c r="B75" s="55"/>
      <c r="C75" s="55"/>
      <c r="D75" s="55"/>
      <c r="E75" s="55"/>
      <c r="F75" s="55"/>
      <c r="G75" s="55"/>
      <c r="H75" s="55"/>
    </row>
    <row r="76" spans="1:8" ht="15" x14ac:dyDescent="0.2">
      <c r="A76" s="55"/>
      <c r="B76" s="55"/>
      <c r="C76" s="55"/>
      <c r="D76" s="55"/>
      <c r="E76" s="55"/>
      <c r="F76" s="55"/>
      <c r="G76" s="55"/>
      <c r="H76" s="55"/>
    </row>
    <row r="77" spans="1:8" ht="15" x14ac:dyDescent="0.2">
      <c r="A77" s="55"/>
      <c r="B77" s="55"/>
      <c r="C77" s="55"/>
      <c r="D77" s="55"/>
      <c r="E77" s="55"/>
      <c r="F77" s="55"/>
      <c r="G77" s="55"/>
      <c r="H77" s="55"/>
    </row>
    <row r="78" spans="1:8" ht="15" x14ac:dyDescent="0.2">
      <c r="A78" s="55"/>
      <c r="B78" s="55"/>
      <c r="C78" s="55"/>
      <c r="D78" s="55"/>
      <c r="E78" s="55"/>
      <c r="F78" s="55"/>
      <c r="G78" s="55"/>
      <c r="H78" s="55"/>
    </row>
    <row r="79" spans="1:8" ht="15" x14ac:dyDescent="0.2">
      <c r="A79" s="55"/>
      <c r="B79" s="55"/>
      <c r="C79" s="55"/>
      <c r="D79" s="55"/>
      <c r="E79" s="55"/>
      <c r="F79" s="55"/>
      <c r="G79" s="55"/>
      <c r="H79" s="55"/>
    </row>
    <row r="80" spans="1:8" ht="15" x14ac:dyDescent="0.2">
      <c r="A80" s="55"/>
      <c r="B80" s="55"/>
      <c r="C80" s="55"/>
      <c r="D80" s="55"/>
      <c r="E80" s="55"/>
      <c r="F80" s="55"/>
      <c r="G80" s="55"/>
      <c r="H80" s="55"/>
    </row>
    <row r="81" spans="1:8" ht="15" x14ac:dyDescent="0.2">
      <c r="A81" s="55"/>
      <c r="B81" s="55"/>
      <c r="C81" s="55"/>
      <c r="D81" s="55"/>
      <c r="E81" s="55"/>
      <c r="F81" s="55"/>
      <c r="G81" s="55"/>
      <c r="H81" s="55"/>
    </row>
    <row r="82" spans="1:8" ht="15" x14ac:dyDescent="0.2">
      <c r="A82" s="55"/>
      <c r="B82" s="55"/>
      <c r="C82" s="55"/>
      <c r="D82" s="55"/>
      <c r="E82" s="55"/>
      <c r="F82" s="55"/>
      <c r="G82" s="55"/>
      <c r="H82" s="55"/>
    </row>
    <row r="83" spans="1:8" ht="15" x14ac:dyDescent="0.2">
      <c r="A83" s="55"/>
      <c r="B83" s="55"/>
      <c r="C83" s="55"/>
      <c r="D83" s="55"/>
      <c r="E83" s="55"/>
      <c r="F83" s="55"/>
      <c r="G83" s="55"/>
      <c r="H83" s="55"/>
    </row>
    <row r="84" spans="1:8" ht="15" x14ac:dyDescent="0.2">
      <c r="A84" s="55"/>
      <c r="B84" s="55"/>
      <c r="C84" s="55"/>
      <c r="D84" s="55"/>
      <c r="E84" s="55"/>
      <c r="F84" s="55"/>
      <c r="G84" s="55"/>
      <c r="H84" s="55"/>
    </row>
    <row r="85" spans="1:8" ht="15" x14ac:dyDescent="0.2">
      <c r="A85" s="55"/>
      <c r="B85" s="55"/>
      <c r="C85" s="55"/>
      <c r="D85" s="55"/>
      <c r="E85" s="55"/>
      <c r="F85" s="55"/>
      <c r="G85" s="55"/>
      <c r="H85" s="55"/>
    </row>
    <row r="86" spans="1:8" ht="15" x14ac:dyDescent="0.2">
      <c r="A86" s="55"/>
      <c r="B86" s="55"/>
      <c r="C86" s="55"/>
      <c r="D86" s="55"/>
      <c r="E86" s="55"/>
      <c r="F86" s="55"/>
      <c r="G86" s="55"/>
      <c r="H86" s="55"/>
    </row>
    <row r="87" spans="1:8" ht="15" x14ac:dyDescent="0.2">
      <c r="A87" s="55"/>
      <c r="B87" s="55"/>
      <c r="C87" s="55"/>
      <c r="D87" s="55"/>
      <c r="E87" s="55"/>
      <c r="F87" s="55"/>
      <c r="G87" s="55"/>
      <c r="H87" s="55"/>
    </row>
    <row r="88" spans="1:8" ht="15" x14ac:dyDescent="0.2">
      <c r="A88" s="55"/>
      <c r="B88" s="55"/>
      <c r="C88" s="55"/>
      <c r="D88" s="55"/>
      <c r="E88" s="55"/>
      <c r="F88" s="55"/>
      <c r="G88" s="55"/>
      <c r="H88" s="55"/>
    </row>
    <row r="89" spans="1:8" ht="15" x14ac:dyDescent="0.2">
      <c r="A89" s="55"/>
      <c r="B89" s="55"/>
      <c r="C89" s="55"/>
      <c r="D89" s="55"/>
      <c r="E89" s="55"/>
      <c r="F89" s="55"/>
      <c r="G89" s="55"/>
      <c r="H89" s="55"/>
    </row>
    <row r="90" spans="1:8" ht="15" x14ac:dyDescent="0.2">
      <c r="A90" s="55"/>
      <c r="B90" s="55"/>
      <c r="C90" s="55"/>
      <c r="D90" s="55"/>
      <c r="E90" s="55"/>
      <c r="F90" s="55"/>
      <c r="G90" s="55"/>
      <c r="H90" s="55"/>
    </row>
    <row r="91" spans="1:8" ht="15" x14ac:dyDescent="0.2">
      <c r="A91" s="55"/>
      <c r="B91" s="55"/>
      <c r="C91" s="55"/>
      <c r="D91" s="55"/>
      <c r="E91" s="55"/>
      <c r="F91" s="55"/>
      <c r="G91" s="55"/>
      <c r="H91" s="55"/>
    </row>
    <row r="92" spans="1:8" ht="15" x14ac:dyDescent="0.2">
      <c r="A92" s="55"/>
      <c r="B92" s="55"/>
      <c r="C92" s="55"/>
      <c r="D92" s="55"/>
      <c r="E92" s="55"/>
      <c r="F92" s="55"/>
      <c r="G92" s="55"/>
      <c r="H92" s="55"/>
    </row>
    <row r="93" spans="1:8" ht="15" x14ac:dyDescent="0.2">
      <c r="A93" s="55"/>
      <c r="B93" s="55"/>
      <c r="C93" s="55"/>
      <c r="D93" s="55"/>
      <c r="E93" s="55"/>
      <c r="F93" s="55"/>
      <c r="G93" s="55"/>
      <c r="H93" s="55"/>
    </row>
    <row r="94" spans="1:8" ht="15" x14ac:dyDescent="0.2">
      <c r="A94" s="55"/>
      <c r="B94" s="55"/>
      <c r="C94" s="55"/>
      <c r="D94" s="55"/>
      <c r="E94" s="55"/>
      <c r="F94" s="55"/>
      <c r="G94" s="55"/>
      <c r="H94" s="55"/>
    </row>
    <row r="95" spans="1:8" ht="15" x14ac:dyDescent="0.2">
      <c r="A95" s="55"/>
      <c r="B95" s="55"/>
      <c r="C95" s="55"/>
      <c r="D95" s="55"/>
      <c r="E95" s="55"/>
      <c r="F95" s="55"/>
      <c r="G95" s="55"/>
      <c r="H95" s="55"/>
    </row>
    <row r="96" spans="1:8" ht="15" x14ac:dyDescent="0.2">
      <c r="A96" s="55"/>
      <c r="B96" s="55"/>
      <c r="C96" s="55"/>
      <c r="D96" s="55"/>
      <c r="E96" s="55"/>
      <c r="F96" s="55"/>
      <c r="G96" s="55"/>
      <c r="H96" s="55"/>
    </row>
    <row r="97" spans="1:8" ht="15" x14ac:dyDescent="0.2">
      <c r="A97" s="55"/>
      <c r="B97" s="55"/>
      <c r="C97" s="55"/>
      <c r="D97" s="55"/>
      <c r="E97" s="55"/>
      <c r="F97" s="55"/>
      <c r="G97" s="55"/>
      <c r="H97" s="55"/>
    </row>
    <row r="98" spans="1:8" ht="15" x14ac:dyDescent="0.2">
      <c r="A98" s="55"/>
      <c r="B98" s="55"/>
      <c r="C98" s="55"/>
      <c r="D98" s="55"/>
      <c r="E98" s="55"/>
      <c r="F98" s="55"/>
      <c r="G98" s="55"/>
      <c r="H98" s="55"/>
    </row>
    <row r="99" spans="1:8" ht="15" x14ac:dyDescent="0.2">
      <c r="A99" s="55"/>
      <c r="B99" s="55"/>
      <c r="C99" s="55"/>
      <c r="D99" s="55"/>
      <c r="E99" s="55"/>
      <c r="F99" s="55"/>
      <c r="G99" s="55"/>
      <c r="H99" s="55"/>
    </row>
  </sheetData>
  <sheetProtection password="C48E" sheet="1" objects="1" scenarios="1"/>
  <dataValidations count="4">
    <dataValidation allowBlank="1" showInputMessage="1" showErrorMessage="1" prompt="Please input annual salary based on 100% FTE (i.e., 60000)" sqref="B19 E19 H19 B40 K19 N19" xr:uid="{27BC6A03-9A66-4F16-B07F-329E19E4C0D2}"/>
    <dataValidation allowBlank="1" showInputMessage="1" showErrorMessage="1" promptTitle="Enter the Seniority Points" prompt="Add in actual number from the PPS ILSC screen or contact Labor Relations if in doubt due to:_x000a_1) Employee hired prior to 1996_x000a_2) Employee had prior work history at another campus_x000a_3) Customer has had breaks in service or LOA's" sqref="B12 B33 E12 H12 K12 N12" xr:uid="{8E94CCD3-A8D7-43DB-B10A-8B8F61325A83}"/>
    <dataValidation allowBlank="1" showInputMessage="1" showErrorMessage="1" promptTitle="Employee Name:" prompt="Enter the name of the employee" sqref="B2" xr:uid="{17455AEE-FC36-4791-B593-F749E86CF306}"/>
    <dataValidation allowBlank="1" showInputMessage="1" showErrorMessage="1" promptTitle="Make entry in whole numbers" prompt="Example: Enter 100 for 100%" sqref="B6 E6 H6 B27 B8 E8 H8 B29 K6 K8 N6 N8" xr:uid="{5756B0C7-8DF6-4B36-A67F-EF5893543F7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B6" sqref="B6"/>
    </sheetView>
  </sheetViews>
  <sheetFormatPr baseColWidth="10" defaultColWidth="8.83203125" defaultRowHeight="13" x14ac:dyDescent="0.15"/>
  <sheetData>
    <row r="1" spans="1:1" x14ac:dyDescent="0.15">
      <c r="A1" s="27"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B5302A6E00FA43B66B6476C6DFD056" ma:contentTypeVersion="14" ma:contentTypeDescription="Create a new document." ma:contentTypeScope="" ma:versionID="5554bd6aedb51fae8f1c57dc566e491e">
  <xsd:schema xmlns:xsd="http://www.w3.org/2001/XMLSchema" xmlns:xs="http://www.w3.org/2001/XMLSchema" xmlns:p="http://schemas.microsoft.com/office/2006/metadata/properties" xmlns:ns2="dffa3566-1075-495e-8456-41f2d7e29f80" xmlns:ns3="2e12b47c-0e34-414e-b79c-e04b48dfc947" targetNamespace="http://schemas.microsoft.com/office/2006/metadata/properties" ma:root="true" ma:fieldsID="507918827b5230a4fbc44e99619b4a25" ns2:_="" ns3:_="">
    <xsd:import namespace="dffa3566-1075-495e-8456-41f2d7e29f80"/>
    <xsd:import namespace="2e12b47c-0e34-414e-b79c-e04b48dfc94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GenerationTime" minOccurs="0"/>
                <xsd:element ref="ns3:MediaServiceEventHashCode" minOccurs="0"/>
                <xsd:element ref="ns3:MediaServiceObjectDetectorVersion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a3566-1075-495e-8456-41f2d7e29f8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28a623f-3c29-4c46-b11c-b908c0b21c86}" ma:internalName="TaxCatchAll" ma:showField="CatchAllData" ma:web="dffa3566-1075-495e-8456-41f2d7e29f8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e12b47c-0e34-414e-b79c-e04b48dfc94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a369a8e-3b54-4403-844c-e867f8c992a5"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0D08A1-F007-4AC3-8620-39D1BC2DFD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a3566-1075-495e-8456-41f2d7e29f80"/>
    <ds:schemaRef ds:uri="2e12b47c-0e34-414e-b79c-e04b48dfc9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7C727F-AE0E-4DE3-AD6F-314343BB81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Employee Seniority Points</vt:lpstr>
      <vt:lpstr>Superdope Hours </vt:lpstr>
      <vt:lpstr>Severance for Layoff or RIT</vt:lpstr>
      <vt:lpstr>PPS-ILSC</vt:lpstr>
      <vt:lpstr>'Employee Seniority Points'!Print_Area</vt:lpstr>
    </vt:vector>
  </TitlesOfParts>
  <Company>University California Riversi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 of Education</dc:creator>
  <cp:lastModifiedBy>Jorge Sanchez</cp:lastModifiedBy>
  <cp:lastPrinted>2020-05-28T23:49:14Z</cp:lastPrinted>
  <dcterms:created xsi:type="dcterms:W3CDTF">2002-10-02T20:21:01Z</dcterms:created>
  <dcterms:modified xsi:type="dcterms:W3CDTF">2024-02-12T23:03:10Z</dcterms:modified>
</cp:coreProperties>
</file>